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Poker" sheetId="1" r:id="rId1"/>
  </sheets>
  <definedNames/>
  <calcPr fullCalcOnLoad="1"/>
</workbook>
</file>

<file path=xl/sharedStrings.xml><?xml version="1.0" encoding="utf-8"?>
<sst xmlns="http://schemas.openxmlformats.org/spreadsheetml/2006/main" count="30" uniqueCount="10">
  <si>
    <t>C</t>
  </si>
  <si>
    <t>M</t>
  </si>
  <si>
    <t>P</t>
  </si>
  <si>
    <t>Se</t>
  </si>
  <si>
    <t>Si</t>
  </si>
  <si>
    <t>T</t>
  </si>
  <si>
    <t>Betrag für Startchips / Startgeld</t>
  </si>
  <si>
    <t>Anzahl Startchips</t>
  </si>
  <si>
    <t>Betrag für Re-Buy (konstant)</t>
  </si>
  <si>
    <t>Betrag für Platzierungsbetrag je Spieler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</si>
</sst>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€&quot;"/>
    <numFmt numFmtId="166" formatCode="0.00"/>
  </numFmts>
  <fonts count="10"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Kristen ITC"/>
      <family val="4"/>
    </font>
    <font>
      <sz val="8"/>
      <color indexed="55"/>
      <name val="Arial"/>
      <family val="2"/>
    </font>
    <font>
      <i/>
      <sz val="12"/>
      <name val="Arial"/>
      <family val="2"/>
    </font>
    <font>
      <sz val="10"/>
      <color indexed="55"/>
      <name val="Arial"/>
      <family val="2"/>
    </font>
    <font>
      <sz val="14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2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0" xfId="20" applyAlignment="1">
      <alignment horizontal="center"/>
      <protection/>
    </xf>
    <xf numFmtId="164" fontId="0" fillId="0" borderId="0" xfId="20" applyProtection="1">
      <alignment/>
      <protection/>
    </xf>
    <xf numFmtId="164" fontId="0" fillId="0" borderId="0" xfId="20" applyAlignment="1" applyProtection="1">
      <alignment horizontal="center"/>
      <protection/>
    </xf>
    <xf numFmtId="164" fontId="1" fillId="2" borderId="1" xfId="20" applyFont="1" applyFill="1" applyBorder="1" applyAlignment="1" applyProtection="1">
      <alignment horizontal="center" vertical="center"/>
      <protection/>
    </xf>
    <xf numFmtId="164" fontId="0" fillId="0" borderId="2" xfId="20" applyBorder="1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0" fillId="0" borderId="0" xfId="20" applyBorder="1" applyAlignment="1">
      <alignment horizontal="center" vertical="center"/>
      <protection/>
    </xf>
    <xf numFmtId="165" fontId="0" fillId="2" borderId="1" xfId="20" applyNumberFormat="1" applyFont="1" applyFill="1" applyBorder="1" applyAlignment="1" applyProtection="1">
      <alignment horizontal="center" vertical="center"/>
      <protection/>
    </xf>
    <xf numFmtId="164" fontId="0" fillId="0" borderId="0" xfId="20" applyFont="1" applyAlignment="1">
      <alignment horizontal="center"/>
      <protection/>
    </xf>
    <xf numFmtId="164" fontId="0" fillId="0" borderId="0" xfId="20" applyFont="1" applyAlignment="1">
      <alignment horizontal="left"/>
      <protection/>
    </xf>
    <xf numFmtId="165" fontId="0" fillId="0" borderId="0" xfId="20" applyNumberFormat="1" applyAlignment="1">
      <alignment horizontal="center"/>
      <protection/>
    </xf>
    <xf numFmtId="164" fontId="0" fillId="0" borderId="1" xfId="20" applyFill="1" applyBorder="1" applyAlignment="1" applyProtection="1">
      <alignment vertical="center"/>
      <protection/>
    </xf>
    <xf numFmtId="164" fontId="0" fillId="0" borderId="3" xfId="20" applyFill="1" applyBorder="1" applyAlignment="1" applyProtection="1">
      <alignment vertical="center"/>
      <protection/>
    </xf>
    <xf numFmtId="164" fontId="0" fillId="0" borderId="4" xfId="20" applyFill="1" applyBorder="1" applyAlignment="1" applyProtection="1">
      <alignment vertical="center"/>
      <protection/>
    </xf>
    <xf numFmtId="164" fontId="0" fillId="0" borderId="5" xfId="20" applyFill="1" applyBorder="1" applyAlignment="1">
      <alignment vertical="center"/>
      <protection/>
    </xf>
    <xf numFmtId="164" fontId="0" fillId="0" borderId="4" xfId="20" applyFill="1" applyBorder="1" applyAlignment="1">
      <alignment vertical="center"/>
      <protection/>
    </xf>
    <xf numFmtId="164" fontId="0" fillId="3" borderId="1" xfId="20" applyFill="1" applyBorder="1" applyAlignment="1">
      <alignment vertical="center"/>
      <protection/>
    </xf>
    <xf numFmtId="164" fontId="0" fillId="0" borderId="4" xfId="20" applyBorder="1" applyAlignment="1">
      <alignment vertical="center"/>
      <protection/>
    </xf>
    <xf numFmtId="164" fontId="0" fillId="0" borderId="0" xfId="20" applyFont="1">
      <alignment/>
      <protection/>
    </xf>
    <xf numFmtId="165" fontId="0" fillId="4" borderId="6" xfId="20" applyNumberFormat="1" applyFont="1" applyFill="1" applyBorder="1" applyAlignment="1" applyProtection="1">
      <alignment horizontal="center" vertical="center"/>
      <protection/>
    </xf>
    <xf numFmtId="164" fontId="0" fillId="4" borderId="7" xfId="20" applyFill="1" applyBorder="1" applyAlignment="1" applyProtection="1">
      <alignment vertical="center"/>
      <protection/>
    </xf>
    <xf numFmtId="164" fontId="0" fillId="4" borderId="8" xfId="20" applyFill="1" applyBorder="1" applyAlignment="1" applyProtection="1">
      <alignment vertical="center"/>
      <protection/>
    </xf>
    <xf numFmtId="164" fontId="2" fillId="5" borderId="0" xfId="20" applyFont="1" applyFill="1" applyBorder="1" applyAlignment="1" applyProtection="1">
      <alignment horizontal="center" vertical="center"/>
      <protection locked="0"/>
    </xf>
    <xf numFmtId="164" fontId="0" fillId="6" borderId="8" xfId="20" applyFill="1" applyBorder="1" applyAlignment="1">
      <alignment vertical="center"/>
      <protection/>
    </xf>
    <xf numFmtId="164" fontId="0" fillId="3" borderId="9" xfId="20" applyFill="1" applyBorder="1" applyAlignment="1">
      <alignment vertical="center"/>
      <protection/>
    </xf>
    <xf numFmtId="164" fontId="0" fillId="0" borderId="8" xfId="20" applyBorder="1" applyAlignment="1">
      <alignment vertical="center"/>
      <protection/>
    </xf>
    <xf numFmtId="165" fontId="0" fillId="7" borderId="6" xfId="20" applyNumberFormat="1" applyFont="1" applyFill="1" applyBorder="1" applyAlignment="1" applyProtection="1">
      <alignment horizontal="center" vertical="center"/>
      <protection/>
    </xf>
    <xf numFmtId="164" fontId="0" fillId="7" borderId="0" xfId="20" applyFill="1" applyBorder="1" applyAlignment="1" applyProtection="1">
      <alignment vertical="center"/>
      <protection/>
    </xf>
    <xf numFmtId="164" fontId="0" fillId="7" borderId="10" xfId="20" applyFill="1" applyBorder="1" applyAlignment="1" applyProtection="1">
      <alignment vertical="center"/>
      <protection/>
    </xf>
    <xf numFmtId="164" fontId="0" fillId="8" borderId="10" xfId="20" applyFill="1" applyBorder="1" applyAlignment="1">
      <alignment vertical="center"/>
      <protection/>
    </xf>
    <xf numFmtId="164" fontId="0" fillId="3" borderId="6" xfId="20" applyFill="1" applyBorder="1" applyAlignment="1">
      <alignment vertical="center"/>
      <protection/>
    </xf>
    <xf numFmtId="164" fontId="0" fillId="0" borderId="10" xfId="20" applyBorder="1" applyAlignment="1">
      <alignment vertical="center"/>
      <protection/>
    </xf>
    <xf numFmtId="164" fontId="0" fillId="4" borderId="0" xfId="20" applyFill="1" applyBorder="1" applyAlignment="1" applyProtection="1">
      <alignment vertical="center"/>
      <protection/>
    </xf>
    <xf numFmtId="164" fontId="0" fillId="4" borderId="10" xfId="20" applyFill="1" applyBorder="1" applyAlignment="1" applyProtection="1">
      <alignment vertical="center"/>
      <protection/>
    </xf>
    <xf numFmtId="164" fontId="0" fillId="6" borderId="10" xfId="20" applyFill="1" applyBorder="1" applyAlignment="1">
      <alignment vertical="center"/>
      <protection/>
    </xf>
    <xf numFmtId="164" fontId="0" fillId="3" borderId="6" xfId="20" applyFont="1" applyFill="1" applyBorder="1" applyAlignment="1">
      <alignment vertical="center"/>
      <protection/>
    </xf>
    <xf numFmtId="164" fontId="0" fillId="6" borderId="0" xfId="20" applyFill="1" applyBorder="1" applyAlignment="1">
      <alignment vertical="center"/>
      <protection/>
    </xf>
    <xf numFmtId="164" fontId="0" fillId="7" borderId="2" xfId="20" applyFill="1" applyBorder="1" applyAlignment="1" applyProtection="1">
      <alignment vertical="center"/>
      <protection/>
    </xf>
    <xf numFmtId="164" fontId="0" fillId="0" borderId="6" xfId="20" applyBorder="1" applyAlignment="1">
      <alignment vertical="center"/>
      <protection/>
    </xf>
    <xf numFmtId="164" fontId="0" fillId="7" borderId="11" xfId="20" applyFill="1" applyBorder="1" applyAlignment="1" applyProtection="1">
      <alignment vertical="center"/>
      <protection/>
    </xf>
    <xf numFmtId="164" fontId="2" fillId="5" borderId="12" xfId="20" applyFont="1" applyFill="1" applyBorder="1" applyAlignment="1" applyProtection="1">
      <alignment horizontal="center" vertical="center"/>
      <protection locked="0"/>
    </xf>
    <xf numFmtId="165" fontId="3" fillId="9" borderId="1" xfId="20" applyNumberFormat="1" applyFont="1" applyFill="1" applyBorder="1" applyAlignment="1" applyProtection="1">
      <alignment horizontal="center" vertical="center"/>
      <protection/>
    </xf>
    <xf numFmtId="165" fontId="3" fillId="0" borderId="1" xfId="20" applyNumberFormat="1" applyFont="1" applyBorder="1" applyAlignment="1" applyProtection="1">
      <alignment horizontal="center" vertical="center"/>
      <protection/>
    </xf>
    <xf numFmtId="164" fontId="0" fillId="0" borderId="13" xfId="20" applyBorder="1" applyAlignment="1" applyProtection="1">
      <alignment vertical="center"/>
      <protection/>
    </xf>
    <xf numFmtId="164" fontId="0" fillId="0" borderId="7" xfId="20" applyBorder="1" applyAlignment="1">
      <alignment vertical="center"/>
      <protection/>
    </xf>
    <xf numFmtId="164" fontId="0" fillId="0" borderId="6" xfId="20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0" fillId="0" borderId="0" xfId="20" applyBorder="1" applyAlignment="1">
      <alignment vertical="center"/>
      <protection/>
    </xf>
    <xf numFmtId="164" fontId="4" fillId="10" borderId="1" xfId="20" applyNumberFormat="1" applyFont="1" applyFill="1" applyBorder="1" applyAlignment="1" applyProtection="1">
      <alignment horizontal="right" vertical="center"/>
      <protection/>
    </xf>
    <xf numFmtId="164" fontId="5" fillId="7" borderId="1" xfId="20" applyFont="1" applyFill="1" applyBorder="1" applyAlignment="1" applyProtection="1">
      <alignment vertical="center"/>
      <protection locked="0"/>
    </xf>
    <xf numFmtId="164" fontId="6" fillId="0" borderId="0" xfId="20" applyFont="1" applyFill="1" applyBorder="1" applyAlignment="1">
      <alignment vertical="center"/>
      <protection/>
    </xf>
    <xf numFmtId="165" fontId="7" fillId="11" borderId="1" xfId="20" applyNumberFormat="1" applyFont="1" applyFill="1" applyBorder="1" applyAlignment="1">
      <alignment vertical="center"/>
      <protection/>
    </xf>
    <xf numFmtId="164" fontId="8" fillId="0" borderId="6" xfId="20" applyFont="1" applyBorder="1" applyAlignment="1">
      <alignment vertical="center"/>
      <protection/>
    </xf>
    <xf numFmtId="166" fontId="8" fillId="0" borderId="6" xfId="20" applyNumberFormat="1" applyFont="1" applyBorder="1" applyAlignment="1">
      <alignment vertical="center"/>
      <protection/>
    </xf>
    <xf numFmtId="165" fontId="3" fillId="9" borderId="1" xfId="20" applyNumberFormat="1" applyFont="1" applyFill="1" applyBorder="1" applyAlignment="1">
      <alignment horizontal="center" vertical="center"/>
      <protection/>
    </xf>
    <xf numFmtId="165" fontId="3" fillId="0" borderId="1" xfId="20" applyNumberFormat="1" applyFont="1" applyBorder="1" applyAlignment="1">
      <alignment horizontal="center" vertical="center"/>
      <protection/>
    </xf>
    <xf numFmtId="165" fontId="9" fillId="2" borderId="1" xfId="20" applyNumberFormat="1" applyFont="1" applyFill="1" applyBorder="1" applyAlignment="1">
      <alignment horizontal="center" vertical="center"/>
      <protection/>
    </xf>
    <xf numFmtId="165" fontId="9" fillId="0" borderId="4" xfId="20" applyNumberFormat="1" applyFont="1" applyBorder="1" applyAlignment="1">
      <alignment vertical="center"/>
      <protection/>
    </xf>
    <xf numFmtId="164" fontId="0" fillId="0" borderId="0" xfId="20" applyBorder="1">
      <alignment/>
      <protection/>
    </xf>
    <xf numFmtId="164" fontId="0" fillId="0" borderId="0" xfId="20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5FFB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37"/>
  <sheetViews>
    <sheetView showGridLines="0" tabSelected="1" zoomScale="85" zoomScaleNormal="85" workbookViewId="0" topLeftCell="A6">
      <selection activeCell="Q33" sqref="Q33"/>
    </sheetView>
  </sheetViews>
  <sheetFormatPr defaultColWidth="11.421875" defaultRowHeight="12.75"/>
  <cols>
    <col min="1" max="1" width="6.00390625" style="1" customWidth="1"/>
    <col min="2" max="7" width="10.28125" style="1" customWidth="1"/>
    <col min="8" max="8" width="10.57421875" style="1" customWidth="1"/>
    <col min="9" max="9" width="5.7109375" style="1" customWidth="1"/>
    <col min="10" max="10" width="8.00390625" style="2" customWidth="1"/>
    <col min="11" max="11" width="0" style="1" hidden="1" customWidth="1"/>
    <col min="12" max="12" width="9.140625" style="1" customWidth="1"/>
    <col min="13" max="16" width="0" style="1" hidden="1" customWidth="1"/>
    <col min="17" max="16384" width="10.7109375" style="1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13" s="2" customFormat="1" ht="12.75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/>
      <c r="I2" s="7"/>
      <c r="J2" s="8"/>
      <c r="K2" s="8"/>
      <c r="L2" s="8"/>
      <c r="M2" s="8"/>
    </row>
    <row r="3" spans="1:16" s="2" customFormat="1" ht="12.75">
      <c r="A3" s="4"/>
      <c r="B3" s="9">
        <f>P3</f>
        <v>3</v>
      </c>
      <c r="C3" s="9">
        <f>P3</f>
        <v>3</v>
      </c>
      <c r="D3" s="9">
        <f>P3</f>
        <v>3</v>
      </c>
      <c r="E3" s="9">
        <f>P3</f>
        <v>3</v>
      </c>
      <c r="F3" s="9">
        <f>P3</f>
        <v>3</v>
      </c>
      <c r="G3" s="9">
        <f>P3</f>
        <v>3</v>
      </c>
      <c r="H3" s="7"/>
      <c r="I3" s="7"/>
      <c r="J3" s="8"/>
      <c r="K3" s="8"/>
      <c r="L3" s="8"/>
      <c r="M3" s="8"/>
      <c r="N3" s="10"/>
      <c r="O3" s="11" t="s">
        <v>6</v>
      </c>
      <c r="P3" s="12">
        <v>3</v>
      </c>
    </row>
    <row r="4" spans="1:16" ht="12.75">
      <c r="A4" s="3"/>
      <c r="B4" s="13">
        <f>P4</f>
        <v>150</v>
      </c>
      <c r="C4" s="13">
        <f>P4</f>
        <v>150</v>
      </c>
      <c r="D4" s="13">
        <f>P4</f>
        <v>150</v>
      </c>
      <c r="E4" s="13">
        <f>P4</f>
        <v>150</v>
      </c>
      <c r="F4" s="13">
        <f>P4</f>
        <v>150</v>
      </c>
      <c r="G4" s="13">
        <f>P4</f>
        <v>150</v>
      </c>
      <c r="H4" s="14"/>
      <c r="I4" s="15"/>
      <c r="J4" s="16"/>
      <c r="K4" s="17"/>
      <c r="L4" s="18">
        <f>SUM(Poker!B4:G4)</f>
        <v>900</v>
      </c>
      <c r="M4" s="19"/>
      <c r="O4" s="20" t="s">
        <v>7</v>
      </c>
      <c r="P4" s="1">
        <v>150</v>
      </c>
    </row>
    <row r="5" spans="1:16" ht="12.75">
      <c r="A5" s="3"/>
      <c r="B5" s="21">
        <f>IF(J5=B2,P5,"")</f>
      </c>
      <c r="C5" s="21">
        <f>IF(J5=C2,P5,"")</f>
      </c>
      <c r="D5" s="21">
        <f>IF(J5=D2,P5,"")</f>
      </c>
      <c r="E5" s="21">
        <f>IF(J5=E2,P5,"")</f>
      </c>
      <c r="F5" s="21">
        <f>IF(J5=F2,P5,"")</f>
        <v>3</v>
      </c>
      <c r="G5" s="21">
        <f>IF(J5=G2,P5,"")</f>
      </c>
      <c r="H5" s="22"/>
      <c r="I5" s="23">
        <f>IF(J5&lt;&gt;"",K5,"")</f>
        <v>75</v>
      </c>
      <c r="J5" s="24" t="s">
        <v>4</v>
      </c>
      <c r="K5" s="25">
        <v>75</v>
      </c>
      <c r="L5" s="26">
        <f>IF(J5&lt;&gt;"",L4+I5,"")</f>
        <v>975</v>
      </c>
      <c r="M5" s="27"/>
      <c r="O5" s="11" t="s">
        <v>8</v>
      </c>
      <c r="P5" s="12">
        <v>3</v>
      </c>
    </row>
    <row r="6" spans="1:16" ht="12.75">
      <c r="A6" s="3"/>
      <c r="B6" s="28">
        <f>IF(J6=B2,P5,"")</f>
      </c>
      <c r="C6" s="28">
        <f>IF(J6=C2,P5,"")</f>
      </c>
      <c r="D6" s="28">
        <f>IF(J6=D2,P6,"")</f>
      </c>
      <c r="E6" s="28">
        <f>IF(J6=E2,P6,"")</f>
      </c>
      <c r="F6" s="28">
        <f>IF(J6=F2,P6,"")</f>
      </c>
      <c r="G6" s="28">
        <f>IF(J6=G2,P6,"")</f>
      </c>
      <c r="H6" s="29"/>
      <c r="I6" s="30">
        <f>IF(J6&lt;&gt;"",I5+K6,"")</f>
      </c>
      <c r="J6" s="24"/>
      <c r="K6" s="31">
        <v>75</v>
      </c>
      <c r="L6" s="32">
        <f>IF(J6&lt;&gt;"",L4+I6,"")</f>
      </c>
      <c r="M6" s="33"/>
      <c r="O6" s="11" t="s">
        <v>8</v>
      </c>
      <c r="P6" s="12">
        <v>3</v>
      </c>
    </row>
    <row r="7" spans="1:16" ht="12.75">
      <c r="A7" s="3"/>
      <c r="B7" s="21">
        <f>IF(J7=B2,P5,"")</f>
      </c>
      <c r="C7" s="21">
        <f>IF(J7=C2,P5,"")</f>
      </c>
      <c r="D7" s="21">
        <f>IF(J7=D2,P7,"")</f>
      </c>
      <c r="E7" s="21">
        <f>IF(J7=E2,P7,"")</f>
      </c>
      <c r="F7" s="21">
        <f>IF(J7=F2,P7,"")</f>
      </c>
      <c r="G7" s="21">
        <f>IF(J7=G2,P7,"")</f>
      </c>
      <c r="H7" s="34"/>
      <c r="I7" s="35">
        <f>IF(J7&lt;&gt;"",I6+K7,"")</f>
      </c>
      <c r="J7" s="24"/>
      <c r="K7" s="36">
        <v>75</v>
      </c>
      <c r="L7" s="32">
        <f>IF(J7&lt;&gt;"",L4+I7,"")</f>
      </c>
      <c r="M7" s="33"/>
      <c r="O7" s="11" t="s">
        <v>8</v>
      </c>
      <c r="P7" s="12">
        <v>3</v>
      </c>
    </row>
    <row r="8" spans="1:16" ht="12.75">
      <c r="A8" s="3"/>
      <c r="B8" s="28">
        <f>IF(J8=B2,P5,"")</f>
      </c>
      <c r="C8" s="28">
        <f>IF(J8=C2,P5,"")</f>
      </c>
      <c r="D8" s="28">
        <f>IF(J8=D2,P8,"")</f>
      </c>
      <c r="E8" s="28">
        <f>IF(J8=E2,P8,"")</f>
      </c>
      <c r="F8" s="28">
        <f>IF(J8=F2,P8,"")</f>
      </c>
      <c r="G8" s="28">
        <f>IF(J8=G2,P8,"")</f>
      </c>
      <c r="H8" s="29"/>
      <c r="I8" s="30">
        <f aca="true" t="shared" si="0" ref="I8:I24">IF(J8&lt;&gt;"",I7+K8,"")</f>
      </c>
      <c r="J8" s="24"/>
      <c r="K8" s="31">
        <v>75</v>
      </c>
      <c r="L8" s="32">
        <f>IF(J8&lt;&gt;"",L4+I8,"")</f>
      </c>
      <c r="M8" s="33"/>
      <c r="O8" s="11" t="s">
        <v>8</v>
      </c>
      <c r="P8" s="12">
        <v>3</v>
      </c>
    </row>
    <row r="9" spans="1:16" ht="12.75">
      <c r="A9" s="3"/>
      <c r="B9" s="21">
        <f>IF(J9=B2,P5,"")</f>
      </c>
      <c r="C9" s="21">
        <f>IF(J9=C2,P5,"")</f>
      </c>
      <c r="D9" s="21">
        <f>IF(J9=D2,P9,"")</f>
      </c>
      <c r="E9" s="21">
        <f>IF(J9=E2,P9,"")</f>
      </c>
      <c r="F9" s="21">
        <f>IF(J9=F2,P9,"")</f>
      </c>
      <c r="G9" s="21">
        <f>IF(J9=G2,P9,"")</f>
      </c>
      <c r="H9" s="34"/>
      <c r="I9" s="35">
        <f t="shared" si="0"/>
      </c>
      <c r="J9" s="24"/>
      <c r="K9" s="36">
        <v>75</v>
      </c>
      <c r="L9" s="37">
        <f>IF(J9&lt;&gt;"",L4+I9,"")</f>
      </c>
      <c r="M9" s="33"/>
      <c r="O9" s="11" t="s">
        <v>8</v>
      </c>
      <c r="P9" s="12">
        <v>3</v>
      </c>
    </row>
    <row r="10" spans="1:16" ht="12.75">
      <c r="A10" s="3"/>
      <c r="B10" s="28">
        <f>IF(J10=B2,P5,"")</f>
      </c>
      <c r="C10" s="28">
        <f>IF(J10=C2,P5,"")</f>
      </c>
      <c r="D10" s="28">
        <f>IF(J10=D2,P10,"")</f>
      </c>
      <c r="E10" s="28">
        <f>IF(J10=E2,P10,"")</f>
      </c>
      <c r="F10" s="28">
        <f>IF(J10=F2,P10,"")</f>
      </c>
      <c r="G10" s="28">
        <f>IF(J10=G2,P10,"")</f>
      </c>
      <c r="H10" s="29"/>
      <c r="I10" s="30">
        <f t="shared" si="0"/>
      </c>
      <c r="J10" s="24"/>
      <c r="K10" s="31">
        <v>75</v>
      </c>
      <c r="L10" s="32">
        <f>IF(J10&lt;&gt;"",L4+I10,"")</f>
      </c>
      <c r="M10" s="33"/>
      <c r="O10" s="11" t="s">
        <v>8</v>
      </c>
      <c r="P10" s="12">
        <v>3</v>
      </c>
    </row>
    <row r="11" spans="1:16" ht="12.75">
      <c r="A11" s="3"/>
      <c r="B11" s="21">
        <f>IF(J11=B2,P5,"")</f>
      </c>
      <c r="C11" s="21">
        <f>IF(J11=C2,P5,"")</f>
      </c>
      <c r="D11" s="21">
        <f>IF(J11=D2,P11,"")</f>
      </c>
      <c r="E11" s="21">
        <f>IF(J11=E2,P11,"")</f>
      </c>
      <c r="F11" s="21">
        <f>IF(J11=F2,P11,"")</f>
      </c>
      <c r="G11" s="21">
        <f>IF(J11=G2,P11,"")</f>
      </c>
      <c r="H11" s="34"/>
      <c r="I11" s="35">
        <f t="shared" si="0"/>
      </c>
      <c r="J11" s="24"/>
      <c r="K11" s="38">
        <v>75</v>
      </c>
      <c r="L11" s="32">
        <f>IF(J11&lt;&gt;"",L4+I11,"")</f>
      </c>
      <c r="M11" s="33"/>
      <c r="O11" s="11" t="s">
        <v>8</v>
      </c>
      <c r="P11" s="12">
        <v>3</v>
      </c>
    </row>
    <row r="12" spans="1:16" ht="12.75">
      <c r="A12" s="3"/>
      <c r="B12" s="28">
        <f>IF(J12=B2,P5,"")</f>
      </c>
      <c r="C12" s="28">
        <f>IF(J12=C2,P5,"")</f>
      </c>
      <c r="D12" s="28">
        <f>IF(J12=D2,P12,"")</f>
      </c>
      <c r="E12" s="28">
        <f>IF(J12=E2,P12,"")</f>
      </c>
      <c r="F12" s="28">
        <f>IF(J12=F2,P12,"")</f>
      </c>
      <c r="G12" s="28">
        <f>IF(J12=G2,P12,"")</f>
      </c>
      <c r="H12" s="29"/>
      <c r="I12" s="30">
        <f>IF(J12&lt;&gt;"",I11+K12,"")</f>
      </c>
      <c r="J12" s="24"/>
      <c r="K12" s="31">
        <v>75</v>
      </c>
      <c r="L12" s="32">
        <f>IF(J12&lt;&gt;"",L4+I12,"")</f>
      </c>
      <c r="M12" s="33"/>
      <c r="O12" s="11" t="s">
        <v>8</v>
      </c>
      <c r="P12" s="12">
        <v>3</v>
      </c>
    </row>
    <row r="13" spans="1:16" ht="12.75">
      <c r="A13" s="3"/>
      <c r="B13" s="21">
        <f>IF(J13=B2,P5,"")</f>
      </c>
      <c r="C13" s="21">
        <f>IF(J13=C2,P5,"")</f>
      </c>
      <c r="D13" s="21">
        <f>IF(J13=D2,P13,"")</f>
      </c>
      <c r="E13" s="21">
        <f>IF(J13=E2,P13,"")</f>
      </c>
      <c r="F13" s="21">
        <f>IF(J13=F2,P13,"")</f>
      </c>
      <c r="G13" s="21">
        <f>IF(J13=G2,P13,"")</f>
      </c>
      <c r="H13" s="34"/>
      <c r="I13" s="35">
        <f>IF(J13&lt;&gt;"",I12+K13,"")</f>
      </c>
      <c r="J13" s="24"/>
      <c r="K13" s="36">
        <v>75</v>
      </c>
      <c r="L13" s="32">
        <f>IF(J13&lt;&gt;"",L4+I13,"")</f>
      </c>
      <c r="M13" s="33"/>
      <c r="O13" s="11" t="s">
        <v>8</v>
      </c>
      <c r="P13" s="12">
        <v>3</v>
      </c>
    </row>
    <row r="14" spans="1:16" ht="12.75">
      <c r="A14" s="3"/>
      <c r="B14" s="28">
        <f>IF(J14=B2,P5,"")</f>
      </c>
      <c r="C14" s="28">
        <f>IF(J14=C2,P5,"")</f>
      </c>
      <c r="D14" s="28">
        <f>IF(J14=D2,P14,"")</f>
      </c>
      <c r="E14" s="28">
        <f>IF(J14=E2,P14,"")</f>
      </c>
      <c r="F14" s="28">
        <f>IF(J14=F2,P14,"")</f>
      </c>
      <c r="G14" s="28">
        <f>IF(J14=G2,P14,"")</f>
      </c>
      <c r="H14" s="29"/>
      <c r="I14" s="30">
        <f>IF(J14&lt;&gt;"",I13+K14,"")</f>
      </c>
      <c r="J14" s="24"/>
      <c r="K14" s="31">
        <v>75</v>
      </c>
      <c r="L14" s="32">
        <f>IF(J14&lt;&gt;"",L4+I14,"")</f>
      </c>
      <c r="M14" s="33"/>
      <c r="O14" s="11" t="s">
        <v>8</v>
      </c>
      <c r="P14" s="12">
        <v>3</v>
      </c>
    </row>
    <row r="15" spans="1:16" ht="12.75">
      <c r="A15" s="3"/>
      <c r="B15" s="21">
        <f>IF(J15=B2,P5,"")</f>
      </c>
      <c r="C15" s="21">
        <f>IF(J15=C2,P5,"")</f>
      </c>
      <c r="D15" s="21">
        <f>IF(J15=D2,P15,"")</f>
      </c>
      <c r="E15" s="21">
        <f>IF(J15=E2,P15,"")</f>
      </c>
      <c r="F15" s="21">
        <f>IF(J15=F2,P15,"")</f>
      </c>
      <c r="G15" s="21">
        <f>IF(J15=G2,P15,"")</f>
      </c>
      <c r="H15" s="34"/>
      <c r="I15" s="35">
        <f t="shared" si="0"/>
      </c>
      <c r="J15" s="24"/>
      <c r="K15" s="36">
        <v>75</v>
      </c>
      <c r="L15" s="37">
        <f>IF(J15&lt;&gt;"",L4+I15,"")</f>
      </c>
      <c r="M15" s="33"/>
      <c r="O15" s="11" t="s">
        <v>8</v>
      </c>
      <c r="P15" s="12">
        <v>3</v>
      </c>
    </row>
    <row r="16" spans="1:16" ht="12.75">
      <c r="A16" s="3"/>
      <c r="B16" s="28">
        <f>IF(J16=B2,P5,"")</f>
      </c>
      <c r="C16" s="28">
        <f>IF(J16=C2,P5,"")</f>
      </c>
      <c r="D16" s="28">
        <f>IF(J16=D2,P16,"")</f>
      </c>
      <c r="E16" s="28">
        <f>IF(J16=E2,P16,"")</f>
      </c>
      <c r="F16" s="28">
        <f>IF(J16=F2,P16,"")</f>
      </c>
      <c r="G16" s="28">
        <f>IF(J16=G2,P16,"")</f>
      </c>
      <c r="H16" s="29"/>
      <c r="I16" s="30">
        <f t="shared" si="0"/>
      </c>
      <c r="J16" s="24"/>
      <c r="K16" s="31">
        <v>75</v>
      </c>
      <c r="L16" s="32">
        <f>IF(J16&lt;&gt;"",L4+I16,"")</f>
      </c>
      <c r="M16" s="33"/>
      <c r="O16" s="11" t="s">
        <v>8</v>
      </c>
      <c r="P16" s="12">
        <v>3</v>
      </c>
    </row>
    <row r="17" spans="1:16" ht="12.75">
      <c r="A17" s="3"/>
      <c r="B17" s="21">
        <f>IF(J17=B2,P5,"")</f>
      </c>
      <c r="C17" s="21">
        <f>IF(J17=C2,P5,"")</f>
      </c>
      <c r="D17" s="21">
        <f>IF(J17=D2,P17,"")</f>
      </c>
      <c r="E17" s="21">
        <f>IF(J17=E2,P17,"")</f>
      </c>
      <c r="F17" s="21">
        <f>IF(J17=F2,P17,"")</f>
      </c>
      <c r="G17" s="21">
        <f>IF(J17=G2,P17,"")</f>
      </c>
      <c r="H17" s="34"/>
      <c r="I17" s="35">
        <f t="shared" si="0"/>
      </c>
      <c r="J17" s="24"/>
      <c r="K17" s="38">
        <v>75</v>
      </c>
      <c r="L17" s="32">
        <f>IF(J17&lt;&gt;"",L4+I17,"")</f>
      </c>
      <c r="M17" s="33"/>
      <c r="O17" s="11" t="s">
        <v>8</v>
      </c>
      <c r="P17" s="12">
        <v>3</v>
      </c>
    </row>
    <row r="18" spans="1:16" ht="12.75">
      <c r="A18" s="3"/>
      <c r="B18" s="28">
        <f>IF(J18=B2,P5,"")</f>
      </c>
      <c r="C18" s="28">
        <f>IF(J18=C2,P5,"")</f>
      </c>
      <c r="D18" s="28">
        <f>IF(J18=D2,P18,"")</f>
      </c>
      <c r="E18" s="28">
        <f>IF(J18=E2,P18,"")</f>
      </c>
      <c r="F18" s="28">
        <f>IF(J18=F2,P18,"")</f>
      </c>
      <c r="G18" s="28">
        <f>IF(J18=G2,P18,"")</f>
      </c>
      <c r="H18" s="39"/>
      <c r="I18" s="30">
        <f t="shared" si="0"/>
      </c>
      <c r="J18" s="24"/>
      <c r="K18" s="31">
        <v>75</v>
      </c>
      <c r="L18" s="32">
        <f>IF(J18&lt;&gt;"",L4+I18,"")</f>
      </c>
      <c r="M18" s="33"/>
      <c r="O18" s="11" t="s">
        <v>8</v>
      </c>
      <c r="P18" s="12">
        <v>3</v>
      </c>
    </row>
    <row r="19" spans="1:16" ht="12.75">
      <c r="A19" s="3"/>
      <c r="B19" s="21">
        <f>IF(J19=B2,P5,"")</f>
      </c>
      <c r="C19" s="21">
        <f>IF(J19=C2,P5,"")</f>
      </c>
      <c r="D19" s="21">
        <f>IF(J19=D2,P19,"")</f>
      </c>
      <c r="E19" s="21">
        <f>IF(J19=E2,P19,"")</f>
      </c>
      <c r="F19" s="21">
        <f>IF(J19=F2,P19,"")</f>
      </c>
      <c r="G19" s="21">
        <f>IF(J19=G2,P19,"")</f>
      </c>
      <c r="H19" s="34"/>
      <c r="I19" s="35">
        <f t="shared" si="0"/>
      </c>
      <c r="J19" s="24"/>
      <c r="K19" s="36">
        <v>75</v>
      </c>
      <c r="L19" s="32">
        <f>IF(J19&lt;&gt;"",L4+I19,"")</f>
      </c>
      <c r="M19" s="33"/>
      <c r="O19" s="11" t="s">
        <v>8</v>
      </c>
      <c r="P19" s="12">
        <v>3</v>
      </c>
    </row>
    <row r="20" spans="1:16" ht="12.75">
      <c r="A20" s="3"/>
      <c r="B20" s="28">
        <f>IF(J20=B2,P5,"")</f>
      </c>
      <c r="C20" s="28">
        <f>IF(J20=C2,P5,"")</f>
      </c>
      <c r="D20" s="28">
        <f>IF(J20=D2,P20,"")</f>
      </c>
      <c r="E20" s="28">
        <f>IF(J20=E2,P20,"")</f>
      </c>
      <c r="F20" s="28">
        <f>IF(J20=F2,P20,"")</f>
      </c>
      <c r="G20" s="28">
        <f>IF(J20=G2,P20,"")</f>
      </c>
      <c r="H20" s="29"/>
      <c r="I20" s="30">
        <f t="shared" si="0"/>
      </c>
      <c r="J20" s="24"/>
      <c r="K20" s="31">
        <v>75</v>
      </c>
      <c r="L20" s="32">
        <f>IF(J20&lt;&gt;"",L4+I20,"")</f>
      </c>
      <c r="M20" s="40"/>
      <c r="O20" s="11" t="s">
        <v>8</v>
      </c>
      <c r="P20" s="12">
        <v>3</v>
      </c>
    </row>
    <row r="21" spans="1:16" ht="12.75">
      <c r="A21" s="3"/>
      <c r="B21" s="21">
        <f>IF(J21=B2,P5,"")</f>
      </c>
      <c r="C21" s="21">
        <f>IF(J21=C2,P5,"")</f>
      </c>
      <c r="D21" s="21">
        <f>IF(J21=D2,P21,"")</f>
      </c>
      <c r="E21" s="21">
        <f>IF(J21=E2,P21,"")</f>
      </c>
      <c r="F21" s="21">
        <f>IF(J21=F2,P21,"")</f>
      </c>
      <c r="G21" s="21">
        <f>IF(J21=G2,P21,"")</f>
      </c>
      <c r="H21" s="34"/>
      <c r="I21" s="35">
        <f t="shared" si="0"/>
      </c>
      <c r="J21" s="24"/>
      <c r="K21" s="36">
        <v>75</v>
      </c>
      <c r="L21" s="37">
        <f>IF(J21&lt;&gt;"",L4+I21,"")</f>
      </c>
      <c r="M21" s="40"/>
      <c r="O21" s="11" t="s">
        <v>8</v>
      </c>
      <c r="P21" s="12">
        <v>3</v>
      </c>
    </row>
    <row r="22" spans="1:16" ht="12.75">
      <c r="A22" s="3"/>
      <c r="B22" s="28">
        <f>IF(J22=B2,P5,"")</f>
      </c>
      <c r="C22" s="28">
        <f>IF(J22=C2,P5,"")</f>
      </c>
      <c r="D22" s="28">
        <f>IF(J22=D2,P22,"")</f>
      </c>
      <c r="E22" s="28">
        <f>IF(J22=E2,P22,"")</f>
      </c>
      <c r="F22" s="28">
        <f>IF(J22=F2,P22,"")</f>
      </c>
      <c r="G22" s="28">
        <f>IF(J22=G2,P22,"")</f>
      </c>
      <c r="H22" s="29"/>
      <c r="I22" s="30">
        <f t="shared" si="0"/>
      </c>
      <c r="J22" s="24"/>
      <c r="K22" s="31">
        <v>75</v>
      </c>
      <c r="L22" s="32">
        <f>IF(J22&lt;&gt;"",L4+I22,"")</f>
      </c>
      <c r="M22" s="40"/>
      <c r="O22" s="11" t="s">
        <v>8</v>
      </c>
      <c r="P22" s="12">
        <v>3</v>
      </c>
    </row>
    <row r="23" spans="1:16" ht="12.75">
      <c r="A23" s="3"/>
      <c r="B23" s="21">
        <f>IF(J23=B2,P5,"")</f>
      </c>
      <c r="C23" s="21">
        <f>IF(J23=C2,P5,"")</f>
      </c>
      <c r="D23" s="21">
        <f>IF(J23=D2,P23,"")</f>
      </c>
      <c r="E23" s="21">
        <f>IF(J23=E2,P23,"")</f>
      </c>
      <c r="F23" s="21">
        <f>IF(J23=F2,P23,"")</f>
      </c>
      <c r="G23" s="21">
        <f>IF(J23=G2,P23,"")</f>
      </c>
      <c r="H23" s="34"/>
      <c r="I23" s="35">
        <f t="shared" si="0"/>
      </c>
      <c r="J23" s="24"/>
      <c r="K23" s="36">
        <v>75</v>
      </c>
      <c r="L23" s="32">
        <f>IF(J23&lt;&gt;"",L4+I23,"")</f>
      </c>
      <c r="M23" s="40"/>
      <c r="O23" s="11" t="s">
        <v>8</v>
      </c>
      <c r="P23" s="12">
        <v>3</v>
      </c>
    </row>
    <row r="24" spans="1:16" ht="12.75">
      <c r="A24" s="3"/>
      <c r="B24" s="28">
        <f>IF(J24=B2,P5,"")</f>
      </c>
      <c r="C24" s="28">
        <f>IF(J24=C2,P5,"")</f>
      </c>
      <c r="D24" s="28">
        <f>IF(J24=D2,P24,"")</f>
      </c>
      <c r="E24" s="28">
        <f>IF(J24=E2,P24,"")</f>
      </c>
      <c r="F24" s="28">
        <f>IF(J24=F2,P24,"")</f>
      </c>
      <c r="G24" s="28">
        <f>IF(J24=G2,P24,"")</f>
      </c>
      <c r="H24" s="29"/>
      <c r="I24" s="41">
        <f t="shared" si="0"/>
      </c>
      <c r="J24" s="42"/>
      <c r="K24" s="31">
        <v>75</v>
      </c>
      <c r="L24" s="32">
        <f>IF(J24&lt;&gt;"",L4+I24,"")</f>
      </c>
      <c r="M24" s="40"/>
      <c r="O24" s="11" t="s">
        <v>8</v>
      </c>
      <c r="P24" s="12">
        <v>3</v>
      </c>
    </row>
    <row r="25" spans="1:13" ht="12.75">
      <c r="A25" s="3"/>
      <c r="B25" s="43">
        <f aca="true" t="shared" si="1" ref="B25:G25">SUM(B3:B24)-B4</f>
        <v>3</v>
      </c>
      <c r="C25" s="43">
        <f t="shared" si="1"/>
        <v>3</v>
      </c>
      <c r="D25" s="43">
        <f t="shared" si="1"/>
        <v>3</v>
      </c>
      <c r="E25" s="43">
        <f t="shared" si="1"/>
        <v>3</v>
      </c>
      <c r="F25" s="43">
        <f t="shared" si="1"/>
        <v>6</v>
      </c>
      <c r="G25" s="43">
        <f t="shared" si="1"/>
        <v>3</v>
      </c>
      <c r="H25" s="44">
        <f>SUM(B25:G25)</f>
        <v>21</v>
      </c>
      <c r="I25" s="45"/>
      <c r="J25" s="8"/>
      <c r="K25" s="46"/>
      <c r="L25" s="46"/>
      <c r="M25" s="46"/>
    </row>
    <row r="26" spans="1:13" ht="23.25" customHeight="1">
      <c r="A26" s="3"/>
      <c r="B26" s="47"/>
      <c r="C26" s="47"/>
      <c r="D26" s="47"/>
      <c r="E26" s="47"/>
      <c r="F26" s="47"/>
      <c r="G26" s="47"/>
      <c r="H26" s="48"/>
      <c r="I26" s="48"/>
      <c r="J26" s="8"/>
      <c r="K26" s="49"/>
      <c r="L26" s="49"/>
      <c r="M26" s="49"/>
    </row>
    <row r="27" spans="1:13" ht="12.75">
      <c r="A27" s="3"/>
      <c r="B27" s="47"/>
      <c r="C27" s="47"/>
      <c r="D27" s="47"/>
      <c r="E27" s="47"/>
      <c r="F27" s="47"/>
      <c r="G27" s="47"/>
      <c r="H27" s="50">
        <f>SUM(L27,-H28)</f>
        <v>0</v>
      </c>
      <c r="I27" s="48"/>
      <c r="J27" s="8"/>
      <c r="K27" s="49"/>
      <c r="L27" s="18">
        <f>MAX(L4:L24)</f>
        <v>975</v>
      </c>
      <c r="M27" s="49"/>
    </row>
    <row r="28" spans="2:16" ht="12.75">
      <c r="B28" s="51">
        <v>101</v>
      </c>
      <c r="C28" s="51">
        <v>89</v>
      </c>
      <c r="D28" s="51">
        <v>244</v>
      </c>
      <c r="E28" s="51">
        <v>222</v>
      </c>
      <c r="F28" s="51">
        <v>39</v>
      </c>
      <c r="G28" s="51">
        <v>280</v>
      </c>
      <c r="H28" s="18">
        <f>SUM(B28,C28,D28,E28,F28,G28)</f>
        <v>975</v>
      </c>
      <c r="I28" s="52">
        <f>MAX(B28,C28,D28,E28,F28,G28)</f>
        <v>280</v>
      </c>
      <c r="J28" s="8"/>
      <c r="K28" s="49"/>
      <c r="L28" s="53">
        <f>P28*6</f>
        <v>9</v>
      </c>
      <c r="M28" s="49"/>
      <c r="O28" s="11" t="s">
        <v>9</v>
      </c>
      <c r="P28" s="12">
        <v>1.5</v>
      </c>
    </row>
    <row r="29" spans="2:13" ht="12.75">
      <c r="B29" s="54">
        <f>SUM(I28,-B28)</f>
        <v>179</v>
      </c>
      <c r="C29" s="54">
        <f>SUM(I28,-C28)</f>
        <v>191</v>
      </c>
      <c r="D29" s="54">
        <f>SUM(I28,-D28)</f>
        <v>36</v>
      </c>
      <c r="E29" s="54">
        <f>SUM(I28,-E28)</f>
        <v>58</v>
      </c>
      <c r="F29" s="54">
        <f>SUM(I28,-F28)</f>
        <v>241</v>
      </c>
      <c r="G29" s="54">
        <f>SUM(I28,-G28)</f>
        <v>0</v>
      </c>
      <c r="H29" s="52">
        <f>SUM(B29:G29)</f>
        <v>705</v>
      </c>
      <c r="I29" s="49"/>
      <c r="J29" s="8"/>
      <c r="K29" s="49"/>
      <c r="L29" s="49"/>
      <c r="M29" s="49"/>
    </row>
    <row r="30" spans="2:13" ht="12.75">
      <c r="B30" s="55">
        <f>IF(H29=0,0,B29/H29)</f>
        <v>0.25390070921985813</v>
      </c>
      <c r="C30" s="55">
        <f>IF(H29=0,0,C29/H29)</f>
        <v>0.27092198581560284</v>
      </c>
      <c r="D30" s="55">
        <f>IF(H29=0,0,D29/H29)</f>
        <v>0.05106382978723404</v>
      </c>
      <c r="E30" s="55">
        <f>IF(H29=0,0,E29/H29)</f>
        <v>0.08226950354609928</v>
      </c>
      <c r="F30" s="55">
        <f>IF(H29=0,0,F29/H29)</f>
        <v>0.34184397163120567</v>
      </c>
      <c r="G30" s="55">
        <f>IF(H29=0,0,G29/H29)</f>
        <v>0</v>
      </c>
      <c r="H30" s="49"/>
      <c r="I30" s="49"/>
      <c r="J30" s="8"/>
      <c r="K30" s="49"/>
      <c r="L30" s="49"/>
      <c r="M30" s="49"/>
    </row>
    <row r="31" spans="2:13" ht="12.75">
      <c r="B31" s="55">
        <f>PRODUCT(B30,L28)</f>
        <v>2.2851063829787233</v>
      </c>
      <c r="C31" s="55">
        <f>PRODUCT(C30,L28)</f>
        <v>2.4382978723404256</v>
      </c>
      <c r="D31" s="55">
        <f>PRODUCT(D30,L28)</f>
        <v>0.4595744680851064</v>
      </c>
      <c r="E31" s="55">
        <f>PRODUCT(E30,L28)</f>
        <v>0.7404255319148936</v>
      </c>
      <c r="F31" s="55">
        <f>PRODUCT(F30,L28)</f>
        <v>3.076595744680851</v>
      </c>
      <c r="G31" s="55">
        <f>PRODUCT(G30,L28)</f>
        <v>0</v>
      </c>
      <c r="H31" s="49"/>
      <c r="I31" s="49"/>
      <c r="J31" s="8"/>
      <c r="K31" s="49"/>
      <c r="L31" s="49"/>
      <c r="M31" s="49"/>
    </row>
    <row r="32" spans="2:13" ht="12.75">
      <c r="B32" s="56">
        <f aca="true" t="shared" si="2" ref="B32:G32">ROUNDUP(B31,1)</f>
        <v>2.3</v>
      </c>
      <c r="C32" s="56">
        <f t="shared" si="2"/>
        <v>2.5</v>
      </c>
      <c r="D32" s="56">
        <f t="shared" si="2"/>
        <v>0.5</v>
      </c>
      <c r="E32" s="56">
        <f t="shared" si="2"/>
        <v>0.8</v>
      </c>
      <c r="F32" s="56">
        <f t="shared" si="2"/>
        <v>3.1</v>
      </c>
      <c r="G32" s="56">
        <f t="shared" si="2"/>
        <v>0</v>
      </c>
      <c r="H32" s="57">
        <f>SUM(B32:G32)</f>
        <v>9.2</v>
      </c>
      <c r="I32" s="49"/>
      <c r="J32" s="8"/>
      <c r="K32" s="49"/>
      <c r="L32" s="49"/>
      <c r="M32" s="49"/>
    </row>
    <row r="33" spans="2:13" ht="12.75">
      <c r="B33" s="40"/>
      <c r="C33" s="40"/>
      <c r="D33" s="40"/>
      <c r="E33" s="40"/>
      <c r="F33" s="40"/>
      <c r="G33" s="40"/>
      <c r="H33" s="49"/>
      <c r="I33" s="49"/>
      <c r="J33" s="8"/>
      <c r="K33" s="49"/>
      <c r="L33" s="49"/>
      <c r="M33" s="49"/>
    </row>
    <row r="34" spans="2:13" ht="12.75">
      <c r="B34" s="40"/>
      <c r="C34" s="40"/>
      <c r="D34" s="40"/>
      <c r="E34" s="40"/>
      <c r="F34" s="40"/>
      <c r="G34" s="40"/>
      <c r="H34" s="49"/>
      <c r="I34" s="49"/>
      <c r="J34" s="8"/>
      <c r="K34" s="49"/>
      <c r="L34" s="49"/>
      <c r="M34" s="49"/>
    </row>
    <row r="35" spans="2:13" ht="12.75">
      <c r="B35" s="40"/>
      <c r="C35" s="40"/>
      <c r="D35" s="40"/>
      <c r="E35" s="40"/>
      <c r="F35" s="40"/>
      <c r="G35" s="40"/>
      <c r="H35" s="49"/>
      <c r="I35" s="49"/>
      <c r="J35" s="8"/>
      <c r="K35" s="49"/>
      <c r="L35" s="49"/>
      <c r="M35" s="49"/>
    </row>
    <row r="36" spans="2:13" ht="12.75">
      <c r="B36" s="58">
        <f aca="true" t="shared" si="3" ref="B36:G36">SUM(B25,B32)</f>
        <v>5.3</v>
      </c>
      <c r="C36" s="58">
        <f t="shared" si="3"/>
        <v>5.5</v>
      </c>
      <c r="D36" s="58">
        <f t="shared" si="3"/>
        <v>3.5</v>
      </c>
      <c r="E36" s="58">
        <f t="shared" si="3"/>
        <v>3.8</v>
      </c>
      <c r="F36" s="58">
        <f t="shared" si="3"/>
        <v>9.1</v>
      </c>
      <c r="G36" s="58">
        <f t="shared" si="3"/>
        <v>3</v>
      </c>
      <c r="H36" s="59">
        <f>SUM(B36:G36)</f>
        <v>30.2</v>
      </c>
      <c r="I36" s="49"/>
      <c r="J36" s="8"/>
      <c r="K36" s="49"/>
      <c r="L36" s="49"/>
      <c r="M36" s="49"/>
    </row>
    <row r="37" spans="2:13" ht="12.75">
      <c r="B37" s="60"/>
      <c r="C37" s="60"/>
      <c r="D37" s="60"/>
      <c r="E37" s="60"/>
      <c r="F37" s="60"/>
      <c r="G37" s="60"/>
      <c r="H37" s="60"/>
      <c r="I37" s="60"/>
      <c r="J37" s="61"/>
      <c r="K37" s="60"/>
      <c r="L37" s="60"/>
      <c r="M37" s="60"/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35724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 D</cp:lastModifiedBy>
  <dcterms:modified xsi:type="dcterms:W3CDTF">2014-10-04T00:00:39Z</dcterms:modified>
  <cp:category/>
  <cp:version/>
  <cp:contentType/>
  <cp:contentStatus/>
  <cp:revision>11</cp:revision>
</cp:coreProperties>
</file>