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540" windowHeight="4305" activeTab="0"/>
  </bookViews>
  <sheets>
    <sheet name="Daten" sheetId="1" r:id="rId1"/>
    <sheet name="Matritzen" sheetId="2" r:id="rId2"/>
    <sheet name="Matrix" sheetId="3" r:id="rId3"/>
    <sheet name="Momente" sheetId="4" r:id="rId4"/>
    <sheet name="Frequenzplot" sheetId="5" r:id="rId5"/>
    <sheet name="Lösung" sheetId="6" r:id="rId6"/>
  </sheets>
  <definedNames>
    <definedName name="solver_cvg" localSheetId="4" hidden="1">1</definedName>
    <definedName name="solver_cvg" localSheetId="2" hidden="1">1</definedName>
    <definedName name="solver_cvg" localSheetId="3" hidden="1">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neg" localSheetId="4" hidden="1">2</definedName>
    <definedName name="solver_neg" localSheetId="2" hidden="1">2</definedName>
    <definedName name="solver_neg" localSheetId="3" hidden="1">2</definedName>
    <definedName name="solver_num" localSheetId="4" hidden="1">0</definedName>
    <definedName name="solver_num" localSheetId="2" hidden="1">0</definedName>
    <definedName name="solver_num" localSheetId="3" hidden="1">0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opt" localSheetId="4" hidden="1">'Frequenzplot'!$C$6</definedName>
    <definedName name="solver_opt" localSheetId="2" hidden="1">'Matrix'!$C$4</definedName>
    <definedName name="solver_opt" localSheetId="3" hidden="1">'Momente'!$C$6</definedName>
    <definedName name="solver_pre" localSheetId="4" hidden="1">1</definedName>
    <definedName name="solver_pre" localSheetId="2" hidden="1">1</definedName>
    <definedName name="solver_pre" localSheetId="3" hidden="1">1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yp" localSheetId="4" hidden="1">1</definedName>
    <definedName name="solver_typ" localSheetId="2" hidden="1">1</definedName>
    <definedName name="solver_typ" localSheetId="3" hidden="1">1</definedName>
    <definedName name="solver_val" localSheetId="4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<sst xmlns="http://schemas.openxmlformats.org/spreadsheetml/2006/main" count="135" uniqueCount="113">
  <si>
    <t xml:space="preserve">Lösung der Gleichung </t>
  </si>
  <si>
    <t>T</t>
  </si>
  <si>
    <t>(Matritzen können beliebige Dimmension haben)</t>
  </si>
  <si>
    <t>Start des Berechnungsmakros mit STRG+L</t>
  </si>
  <si>
    <t>Lösungsvektor x</t>
  </si>
  <si>
    <t>Normiert</t>
  </si>
  <si>
    <t>(Gauß-Algorithmus)</t>
  </si>
  <si>
    <t>Die Zahlenwerte der Übung wurden aus Geometriedaten für Wellen etc. berechnet</t>
  </si>
  <si>
    <t>Gegebene Größen</t>
  </si>
  <si>
    <t>I1</t>
  </si>
  <si>
    <t>[kgm^2]</t>
  </si>
  <si>
    <t>Massenträgheitsmoment Antrieb</t>
  </si>
  <si>
    <t>I5</t>
  </si>
  <si>
    <t>Massenträgheitsmoment Abtrieb</t>
  </si>
  <si>
    <t>rb2</t>
  </si>
  <si>
    <t>[m]</t>
  </si>
  <si>
    <t>Grundkreisradius Rad 2</t>
  </si>
  <si>
    <t>b2</t>
  </si>
  <si>
    <t>Breite Rad 2</t>
  </si>
  <si>
    <t>rb4</t>
  </si>
  <si>
    <t>Grundkreisradius Rad 3</t>
  </si>
  <si>
    <t>b4</t>
  </si>
  <si>
    <t>Breite Rad 3</t>
  </si>
  <si>
    <t>l12</t>
  </si>
  <si>
    <t>Länge Welle 12</t>
  </si>
  <si>
    <t>d12</t>
  </si>
  <si>
    <t>Durchmesser Welle 12</t>
  </si>
  <si>
    <t>l34</t>
  </si>
  <si>
    <t>Länge Welle 45</t>
  </si>
  <si>
    <t>d45</t>
  </si>
  <si>
    <t>Durchmesser Welle 45</t>
  </si>
  <si>
    <t>Dichte</t>
  </si>
  <si>
    <t>[kg/m^3]</t>
  </si>
  <si>
    <t>G</t>
  </si>
  <si>
    <t>[N/mm^2]</t>
  </si>
  <si>
    <t>Schubmodul</t>
  </si>
  <si>
    <t>Geometriegrößen berechnet</t>
  </si>
  <si>
    <t>I2</t>
  </si>
  <si>
    <t>Massenträgheitsmoment Rad 2</t>
  </si>
  <si>
    <t>I4</t>
  </si>
  <si>
    <t>Massenträgheitsmoment Rad 4</t>
  </si>
  <si>
    <t>c12</t>
  </si>
  <si>
    <t>[Nm]</t>
  </si>
  <si>
    <t>Torsionssteifigkeit Welle 12</t>
  </si>
  <si>
    <t>c45</t>
  </si>
  <si>
    <t>Torsionssteifigkeit Welle 34</t>
  </si>
  <si>
    <t>I2*</t>
  </si>
  <si>
    <t>Hilfsgröße</t>
  </si>
  <si>
    <t>i</t>
  </si>
  <si>
    <t>[-]</t>
  </si>
  <si>
    <t>Übersetzung</t>
  </si>
  <si>
    <t>dw45</t>
  </si>
  <si>
    <t>dw12</t>
  </si>
  <si>
    <r>
      <t xml:space="preserve">Steifigkeitsmatrix </t>
    </r>
    <r>
      <rPr>
        <b/>
        <u val="double"/>
        <sz val="10"/>
        <rFont val="Arial"/>
        <family val="2"/>
      </rPr>
      <t>C</t>
    </r>
  </si>
  <si>
    <r>
      <t xml:space="preserve">Trägheitsmatrix </t>
    </r>
    <r>
      <rPr>
        <b/>
        <u val="double"/>
        <sz val="10"/>
        <rFont val="Arial"/>
        <family val="2"/>
      </rPr>
      <t>I</t>
    </r>
  </si>
  <si>
    <r>
      <t xml:space="preserve">Dämpfungsmatrix </t>
    </r>
    <r>
      <rPr>
        <b/>
        <u val="double"/>
        <sz val="10"/>
        <rFont val="Arial"/>
        <family val="2"/>
      </rPr>
      <t>D</t>
    </r>
  </si>
  <si>
    <t>[Nms]</t>
  </si>
  <si>
    <t>Dämpfung Welle 12</t>
  </si>
  <si>
    <t>Dämpfung Welle 23</t>
  </si>
  <si>
    <t>Erregerkreisfrequenz</t>
  </si>
  <si>
    <t>omega</t>
  </si>
  <si>
    <r>
      <t xml:space="preserve">Lösung </t>
    </r>
    <r>
      <rPr>
        <b/>
        <u val="single"/>
        <sz val="10"/>
        <rFont val="Arial"/>
        <family val="2"/>
      </rPr>
      <t>x</t>
    </r>
  </si>
  <si>
    <r>
      <t>x</t>
    </r>
    <r>
      <rPr>
        <vertAlign val="subscript"/>
        <sz val="10"/>
        <rFont val="Arial"/>
        <family val="2"/>
      </rPr>
      <t>1,reel</t>
    </r>
  </si>
  <si>
    <r>
      <t>x</t>
    </r>
    <r>
      <rPr>
        <vertAlign val="subscript"/>
        <sz val="10"/>
        <rFont val="Arial"/>
        <family val="2"/>
      </rPr>
      <t>2,reel</t>
    </r>
  </si>
  <si>
    <r>
      <t>x</t>
    </r>
    <r>
      <rPr>
        <vertAlign val="subscript"/>
        <sz val="10"/>
        <rFont val="Arial"/>
        <family val="2"/>
      </rPr>
      <t>1,imaginär</t>
    </r>
  </si>
  <si>
    <r>
      <t>x</t>
    </r>
    <r>
      <rPr>
        <vertAlign val="subscript"/>
        <sz val="10"/>
        <rFont val="Arial"/>
        <family val="2"/>
      </rPr>
      <t>2,imaginär</t>
    </r>
  </si>
  <si>
    <r>
      <t>x</t>
    </r>
    <r>
      <rPr>
        <vertAlign val="subscript"/>
        <sz val="10"/>
        <rFont val="Arial"/>
        <family val="2"/>
      </rPr>
      <t>5,reel</t>
    </r>
  </si>
  <si>
    <r>
      <t>x</t>
    </r>
    <r>
      <rPr>
        <vertAlign val="subscript"/>
        <sz val="10"/>
        <rFont val="Arial"/>
        <family val="2"/>
      </rPr>
      <t>5,imaginär</t>
    </r>
  </si>
  <si>
    <t>Phase</t>
  </si>
  <si>
    <r>
      <t>Amplitude C</t>
    </r>
    <r>
      <rPr>
        <vertAlign val="subscript"/>
        <sz val="10"/>
        <rFont val="Arial"/>
        <family val="2"/>
      </rPr>
      <t>A</t>
    </r>
  </si>
  <si>
    <t>Realteil der Lösung</t>
  </si>
  <si>
    <t>Phase [°]</t>
  </si>
  <si>
    <t>omega*t</t>
  </si>
  <si>
    <t>phi1</t>
  </si>
  <si>
    <t>phi2</t>
  </si>
  <si>
    <t>phi4</t>
  </si>
  <si>
    <t>phi5</t>
  </si>
  <si>
    <t>Maximum</t>
  </si>
  <si>
    <t>T12</t>
  </si>
  <si>
    <t>phi1_punkt</t>
  </si>
  <si>
    <t>phi2_punkt</t>
  </si>
  <si>
    <t>phi4_punkt</t>
  </si>
  <si>
    <t>phi5_punkt</t>
  </si>
  <si>
    <t>T45</t>
  </si>
  <si>
    <t>Momente in den Wellen</t>
  </si>
  <si>
    <r>
      <t>T</t>
    </r>
    <r>
      <rPr>
        <vertAlign val="subscript"/>
        <sz val="10"/>
        <rFont val="Arial"/>
        <family val="2"/>
      </rPr>
      <t>12max</t>
    </r>
  </si>
  <si>
    <r>
      <t>T</t>
    </r>
    <r>
      <rPr>
        <vertAlign val="subscript"/>
        <sz val="10"/>
        <rFont val="Arial"/>
        <family val="2"/>
      </rPr>
      <t>45max</t>
    </r>
  </si>
  <si>
    <t>PHI_Stahl</t>
  </si>
  <si>
    <t>rel. Dämpfung Stahl</t>
  </si>
  <si>
    <t>[1/min]</t>
  </si>
  <si>
    <t>Antriebsdrehzahl</t>
  </si>
  <si>
    <t>n_1</t>
  </si>
  <si>
    <t>d45 VORGABE</t>
  </si>
  <si>
    <t>d12 VORGABE</t>
  </si>
  <si>
    <t>(Rechnerisch)</t>
  </si>
  <si>
    <t>Start des Berechnungsmakros mit STRG+L !!!</t>
  </si>
  <si>
    <t>Frequenz</t>
  </si>
  <si>
    <t>omega 1</t>
  </si>
  <si>
    <t>omega 2</t>
  </si>
  <si>
    <t>delta omega</t>
  </si>
  <si>
    <t>Start-/End-/Schrittweite</t>
  </si>
  <si>
    <t>omega_e1</t>
  </si>
  <si>
    <t>omega_e2</t>
  </si>
  <si>
    <r>
      <t>Q</t>
    </r>
    <r>
      <rPr>
        <b/>
        <sz val="10"/>
        <rFont val="Arial"/>
        <family val="2"/>
      </rPr>
      <t>*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=</t>
    </r>
    <r>
      <rPr>
        <b/>
        <u val="single"/>
        <sz val="10"/>
        <rFont val="Arial"/>
        <family val="2"/>
      </rPr>
      <t>T</t>
    </r>
  </si>
  <si>
    <t>Q</t>
  </si>
  <si>
    <t>Eigenfrequenzen</t>
  </si>
  <si>
    <t>Hier kann durch ein Makro der Verlauf</t>
  </si>
  <si>
    <t>der Momente über der Frequenz</t>
  </si>
  <si>
    <t>aufgetragen werden</t>
  </si>
  <si>
    <t>Dämpfungen:</t>
  </si>
  <si>
    <t>Anregung:</t>
  </si>
  <si>
    <t>Realteil</t>
  </si>
  <si>
    <t>Imaginärteil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</si>
</sst>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"/>
    <numFmt numFmtId="174" formatCode="0.E+00"/>
    <numFmt numFmtId="175" formatCode="0.0E+00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sz val="9.75"/>
      <name val="Arial"/>
      <family val="0"/>
    </font>
    <font>
      <sz val="8.25"/>
      <name val="Arial"/>
      <family val="0"/>
    </font>
    <font>
      <b/>
      <sz val="10"/>
      <color indexed="13"/>
      <name val="Arial"/>
      <family val="2"/>
    </font>
    <font>
      <b/>
      <sz val="10"/>
      <color indexed="18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9.7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Alignment="1">
      <alignment/>
    </xf>
    <xf numFmtId="0" fontId="5" fillId="6" borderId="2" xfId="0" applyFont="1" applyFill="1" applyBorder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6" borderId="3" xfId="0" applyNumberFormat="1" applyFill="1" applyBorder="1" applyAlignment="1">
      <alignment horizontal="right"/>
    </xf>
    <xf numFmtId="2" fontId="0" fillId="6" borderId="4" xfId="0" applyNumberFormat="1" applyFill="1" applyBorder="1" applyAlignment="1">
      <alignment horizontal="right"/>
    </xf>
    <xf numFmtId="2" fontId="1" fillId="6" borderId="5" xfId="0" applyNumberFormat="1" applyFont="1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0" borderId="3" xfId="0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2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9" borderId="6" xfId="0" applyFont="1" applyFill="1" applyBorder="1" applyAlignment="1">
      <alignment/>
    </xf>
    <xf numFmtId="0" fontId="1" fillId="9" borderId="8" xfId="0" applyFont="1" applyFill="1" applyBorder="1" applyAlignment="1">
      <alignment/>
    </xf>
    <xf numFmtId="0" fontId="1" fillId="9" borderId="11" xfId="0" applyFont="1" applyFill="1" applyBorder="1" applyAlignment="1">
      <alignment/>
    </xf>
    <xf numFmtId="0" fontId="0" fillId="2" borderId="13" xfId="0" applyFill="1" applyBorder="1" applyAlignment="1">
      <alignment/>
    </xf>
    <xf numFmtId="0" fontId="1" fillId="3" borderId="17" xfId="0" applyFont="1" applyFill="1" applyBorder="1" applyAlignment="1">
      <alignment/>
    </xf>
    <xf numFmtId="172" fontId="0" fillId="10" borderId="14" xfId="0" applyNumberForma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16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" borderId="8" xfId="0" applyFill="1" applyBorder="1" applyAlignment="1">
      <alignment/>
    </xf>
    <xf numFmtId="0" fontId="1" fillId="3" borderId="6" xfId="0" applyFont="1" applyFill="1" applyBorder="1" applyAlignment="1">
      <alignment/>
    </xf>
    <xf numFmtId="0" fontId="0" fillId="0" borderId="1" xfId="0" applyNumberFormat="1" applyBorder="1" applyAlignment="1">
      <alignment horizontal="right"/>
    </xf>
    <xf numFmtId="0" fontId="15" fillId="0" borderId="0" xfId="0" applyFont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Alignment="1">
      <alignment/>
    </xf>
    <xf numFmtId="0" fontId="7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7" xfId="0" applyFont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5" xfId="0" applyFill="1" applyBorder="1" applyAlignment="1">
      <alignment/>
    </xf>
    <xf numFmtId="0" fontId="12" fillId="6" borderId="24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27" xfId="0" applyFill="1" applyBorder="1" applyAlignment="1">
      <alignment/>
    </xf>
    <xf numFmtId="0" fontId="1" fillId="3" borderId="28" xfId="0" applyFont="1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4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2" fontId="0" fillId="5" borderId="0" xfId="0" applyNumberFormat="1" applyFill="1" applyAlignment="1">
      <alignment/>
    </xf>
    <xf numFmtId="2" fontId="0" fillId="5" borderId="1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0" fontId="0" fillId="8" borderId="3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35" xfId="0" applyFill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7" borderId="3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3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825"/>
          <c:w val="0.97325"/>
          <c:h val="0.905"/>
        </c:manualLayout>
      </c:layout>
      <c:scatterChart>
        <c:scatterStyle val="smooth"/>
        <c:varyColors val="0"/>
        <c:ser>
          <c:idx val="0"/>
          <c:order val="0"/>
          <c:tx>
            <c:strRef>
              <c:f>Momente!$B$4</c:f>
              <c:strCache>
                <c:ptCount val="1"/>
                <c:pt idx="0">
                  <c:v>phi1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>
                <c:ptCount val="3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</c:numCache>
            </c:numRef>
          </c:xVal>
          <c:yVal>
            <c:numRef>
              <c:f>Momente!$B$5:$B$321</c:f>
              <c:numCache>
                <c:ptCount val="317"/>
                <c:pt idx="0">
                  <c:v>-8.002091158264101E-06</c:v>
                </c:pt>
                <c:pt idx="1">
                  <c:v>-8.001691057040381E-06</c:v>
                </c:pt>
                <c:pt idx="2">
                  <c:v>-8.00049079337901E-06</c:v>
                </c:pt>
                <c:pt idx="3">
                  <c:v>-7.998490487305357E-06</c:v>
                </c:pt>
                <c:pt idx="4">
                  <c:v>-7.995690338848358E-06</c:v>
                </c:pt>
                <c:pt idx="5">
                  <c:v>-7.992090628020527E-06</c:v>
                </c:pt>
                <c:pt idx="6">
                  <c:v>-7.987691714789949E-06</c:v>
                </c:pt>
                <c:pt idx="7">
                  <c:v>-7.982494039044279E-06</c:v>
                </c:pt>
                <c:pt idx="8">
                  <c:v>-7.97649812054676E-06</c:v>
                </c:pt>
                <c:pt idx="9">
                  <c:v>-7.969704558884246E-06</c:v>
                </c:pt>
                <c:pt idx="10">
                  <c:v>-7.962114033407243E-06</c:v>
                </c:pt>
                <c:pt idx="11">
                  <c:v>-7.95372730316197E-06</c:v>
                </c:pt>
                <c:pt idx="12">
                  <c:v>-7.944545206814466E-06</c:v>
                </c:pt>
                <c:pt idx="13">
                  <c:v>-7.934568662566714E-06</c:v>
                </c:pt>
                <c:pt idx="14">
                  <c:v>-7.923798668064823E-06</c:v>
                </c:pt>
                <c:pt idx="15">
                  <c:v>-7.912236300299269E-06</c:v>
                </c:pt>
                <c:pt idx="16">
                  <c:v>-7.899882715497192E-06</c:v>
                </c:pt>
                <c:pt idx="17">
                  <c:v>-7.88673914900678E-06</c:v>
                </c:pt>
                <c:pt idx="18">
                  <c:v>-7.872806915173729E-06</c:v>
                </c:pt>
                <c:pt idx="19">
                  <c:v>-7.85808740720981E-06</c:v>
                </c:pt>
                <c:pt idx="20">
                  <c:v>-7.842582097053554E-06</c:v>
                </c:pt>
                <c:pt idx="21">
                  <c:v>-7.826292535223058E-06</c:v>
                </c:pt>
                <c:pt idx="22">
                  <c:v>-7.809220350660926E-06</c:v>
                </c:pt>
                <c:pt idx="23">
                  <c:v>-7.791367250571392E-06</c:v>
                </c:pt>
                <c:pt idx="24">
                  <c:v>-7.772735020249583E-06</c:v>
                </c:pt>
                <c:pt idx="25">
                  <c:v>-7.753325522903009E-06</c:v>
                </c:pt>
                <c:pt idx="26">
                  <c:v>-7.733140699465227E-06</c:v>
                </c:pt>
                <c:pt idx="27">
                  <c:v>-7.71218256840176E-06</c:v>
                </c:pt>
                <c:pt idx="28">
                  <c:v>-7.69045322550825E-06</c:v>
                </c:pt>
                <c:pt idx="29">
                  <c:v>-7.66795484370088E-06</c:v>
                </c:pt>
                <c:pt idx="30">
                  <c:v>-7.644689672799081E-06</c:v>
                </c:pt>
                <c:pt idx="31">
                  <c:v>-7.6206600393005545E-06</c:v>
                </c:pt>
                <c:pt idx="32">
                  <c:v>-7.595868346148628E-06</c:v>
                </c:pt>
                <c:pt idx="33">
                  <c:v>-7.570317072491955E-06</c:v>
                </c:pt>
                <c:pt idx="34">
                  <c:v>-7.5440087734366095E-06</c:v>
                </c:pt>
                <c:pt idx="35">
                  <c:v>-7.516946079790573E-06</c:v>
                </c:pt>
                <c:pt idx="36">
                  <c:v>-7.48913169780066E-06</c:v>
                </c:pt>
                <c:pt idx="37">
                  <c:v>-7.4605684088818875E-06</c:v>
                </c:pt>
                <c:pt idx="38">
                  <c:v>-7.431259069339347E-06</c:v>
                </c:pt>
                <c:pt idx="39">
                  <c:v>-7.4012066100825675E-06</c:v>
                </c:pt>
                <c:pt idx="40">
                  <c:v>-7.370414036332432E-06</c:v>
                </c:pt>
                <c:pt idx="41">
                  <c:v>-7.338884427320653E-06</c:v>
                </c:pt>
                <c:pt idx="42">
                  <c:v>-7.30662093598186E-06</c:v>
                </c:pt>
                <c:pt idx="43">
                  <c:v>-7.273626788638298E-06</c:v>
                </c:pt>
                <c:pt idx="44">
                  <c:v>-7.23990528467721E-06</c:v>
                </c:pt>
                <c:pt idx="45">
                  <c:v>-7.205459796220886E-06</c:v>
                </c:pt>
                <c:pt idx="46">
                  <c:v>-7.170293767789471E-06</c:v>
                </c:pt>
                <c:pt idx="47">
                  <c:v>-7.1344107159565025E-06</c:v>
                </c:pt>
                <c:pt idx="48">
                  <c:v>-7.09781422899726E-06</c:v>
                </c:pt>
                <c:pt idx="49">
                  <c:v>-7.060507966529942E-06</c:v>
                </c:pt>
                <c:pt idx="50">
                  <c:v>-7.02249565914971E-06</c:v>
                </c:pt>
                <c:pt idx="51">
                  <c:v>-6.983781108055623E-06</c:v>
                </c:pt>
                <c:pt idx="52">
                  <c:v>-6.944368184670528E-06</c:v>
                </c:pt>
                <c:pt idx="53">
                  <c:v>-6.904260830253919E-06</c:v>
                </c:pt>
                <c:pt idx="54">
                  <c:v>-6.863463055507818E-06</c:v>
                </c:pt>
                <c:pt idx="55">
                  <c:v>-6.8219789401757E-06</c:v>
                </c:pt>
                <c:pt idx="56">
                  <c:v>-6.779812632634528E-06</c:v>
                </c:pt>
                <c:pt idx="57">
                  <c:v>-6.7369683494799165E-06</c:v>
                </c:pt>
                <c:pt idx="58">
                  <c:v>-6.693450375104478E-06</c:v>
                </c:pt>
                <c:pt idx="59">
                  <c:v>-6.6492630612693876E-06</c:v>
                </c:pt>
                <c:pt idx="60">
                  <c:v>-6.604410826669202E-06</c:v>
                </c:pt>
                <c:pt idx="61">
                  <c:v>-6.558898156490009E-06</c:v>
                </c:pt>
                <c:pt idx="62">
                  <c:v>-6.512729601960895E-06</c:v>
                </c:pt>
                <c:pt idx="63">
                  <c:v>-6.465909779898844E-06</c:v>
                </c:pt>
                <c:pt idx="64">
                  <c:v>-6.418443372247041E-06</c:v>
                </c:pt>
                <c:pt idx="65">
                  <c:v>-6.370335125606701E-06</c:v>
                </c:pt>
                <c:pt idx="66">
                  <c:v>-6.321589850762392E-06</c:v>
                </c:pt>
                <c:pt idx="67">
                  <c:v>-6.272212422200983E-06</c:v>
                </c:pt>
                <c:pt idx="68">
                  <c:v>-6.222207777624179E-06</c:v>
                </c:pt>
                <c:pt idx="69">
                  <c:v>-6.17158091745477E-06</c:v>
                </c:pt>
                <c:pt idx="70">
                  <c:v>-6.12033690433658E-06</c:v>
                </c:pt>
                <c:pt idx="71">
                  <c:v>-6.068480862628223E-06</c:v>
                </c:pt>
                <c:pt idx="72">
                  <c:v>-6.016017977890653E-06</c:v>
                </c:pt>
                <c:pt idx="73">
                  <c:v>-5.962953496368624E-06</c:v>
                </c:pt>
                <c:pt idx="74">
                  <c:v>-5.909292724466069E-06</c:v>
                </c:pt>
                <c:pt idx="75">
                  <c:v>-5.855041028215464E-06</c:v>
                </c:pt>
                <c:pt idx="76">
                  <c:v>-5.800203832741222E-06</c:v>
                </c:pt>
                <c:pt idx="77">
                  <c:v>-5.7447866217171905E-06</c:v>
                </c:pt>
                <c:pt idx="78">
                  <c:v>-5.688794936818294E-06</c:v>
                </c:pt>
                <c:pt idx="79">
                  <c:v>-5.632234377166365E-06</c:v>
                </c:pt>
                <c:pt idx="80">
                  <c:v>-5.575110598770231E-06</c:v>
                </c:pt>
                <c:pt idx="81">
                  <c:v>-5.517429313960129E-06</c:v>
                </c:pt>
                <c:pt idx="82">
                  <c:v>-5.459196290816474E-06</c:v>
                </c:pt>
                <c:pt idx="83">
                  <c:v>-5.400417352593052E-06</c:v>
                </c:pt>
                <c:pt idx="84">
                  <c:v>-5.341098377134705E-06</c:v>
                </c:pt>
                <c:pt idx="85">
                  <c:v>-5.2812452962895425E-06</c:v>
                </c:pt>
                <c:pt idx="86">
                  <c:v>-5.220864095315774E-06</c:v>
                </c:pt>
                <c:pt idx="87">
                  <c:v>-5.159960812283182E-06</c:v>
                </c:pt>
                <c:pt idx="88">
                  <c:v>-5.098541537469315E-06</c:v>
                </c:pt>
                <c:pt idx="89">
                  <c:v>-5.036612412750472E-06</c:v>
                </c:pt>
                <c:pt idx="90">
                  <c:v>-4.9741796309875106E-06</c:v>
                </c:pt>
                <c:pt idx="91">
                  <c:v>-4.911249435406593E-06</c:v>
                </c:pt>
                <c:pt idx="92">
                  <c:v>-4.847828118974828E-06</c:v>
                </c:pt>
                <c:pt idx="93">
                  <c:v>-4.783922023771009E-06</c:v>
                </c:pt>
                <c:pt idx="94">
                  <c:v>-4.7195375403514015E-06</c:v>
                </c:pt>
                <c:pt idx="95">
                  <c:v>-4.6546811071106876E-06</c:v>
                </c:pt>
                <c:pt idx="96">
                  <c:v>-4.5893592096381565E-06</c:v>
                </c:pt>
                <c:pt idx="97">
                  <c:v>-4.5235783800691155E-06</c:v>
                </c:pt>
                <c:pt idx="98">
                  <c:v>-4.457345196431698E-06</c:v>
                </c:pt>
                <c:pt idx="99">
                  <c:v>-4.390666281989084E-06</c:v>
                </c:pt>
                <c:pt idx="100">
                  <c:v>-4.323548304577147E-06</c:v>
                </c:pt>
                <c:pt idx="101">
                  <c:v>-4.255997975937699E-06</c:v>
                </c:pt>
                <c:pt idx="102">
                  <c:v>-4.188022051047309E-06</c:v>
                </c:pt>
                <c:pt idx="103">
                  <c:v>-4.119627327441816E-06</c:v>
                </c:pt>
                <c:pt idx="104">
                  <c:v>-4.0508206445365955E-06</c:v>
                </c:pt>
                <c:pt idx="105">
                  <c:v>-3.981608882942594E-06</c:v>
                </c:pt>
                <c:pt idx="106">
                  <c:v>-3.911998963778288E-06</c:v>
                </c:pt>
                <c:pt idx="107">
                  <c:v>-3.8419978479776E-06</c:v>
                </c:pt>
                <c:pt idx="108">
                  <c:v>-3.771612535593768E-06</c:v>
                </c:pt>
                <c:pt idx="109">
                  <c:v>-3.700850065099376E-06</c:v>
                </c:pt>
                <c:pt idx="110">
                  <c:v>-3.629717512682506E-06</c:v>
                </c:pt>
                <c:pt idx="111">
                  <c:v>-3.5582219915391156E-06</c:v>
                </c:pt>
                <c:pt idx="112">
                  <c:v>-3.486370651161753E-06</c:v>
                </c:pt>
                <c:pt idx="113">
                  <c:v>-3.414170676624573E-06</c:v>
                </c:pt>
                <c:pt idx="114">
                  <c:v>-3.3416292878648638E-06</c:v>
                </c:pt>
                <c:pt idx="115">
                  <c:v>-3.2687537389610428E-06</c:v>
                </c:pt>
                <c:pt idx="116">
                  <c:v>-3.1955513174072855E-06</c:v>
                </c:pt>
                <c:pt idx="117">
                  <c:v>-3.122029343384737E-06</c:v>
                </c:pt>
                <c:pt idx="118">
                  <c:v>-3.048195169029533E-06</c:v>
                </c:pt>
                <c:pt idx="119">
                  <c:v>-2.97405617769758E-06</c:v>
                </c:pt>
                <c:pt idx="120">
                  <c:v>-2.899619783226223E-06</c:v>
                </c:pt>
                <c:pt idx="121">
                  <c:v>-2.824893429192892E-06</c:v>
                </c:pt>
                <c:pt idx="122">
                  <c:v>-2.749884588170711E-06</c:v>
                </c:pt>
                <c:pt idx="123">
                  <c:v>-2.6746007609812694E-06</c:v>
                </c:pt>
                <c:pt idx="124">
                  <c:v>-2.599049475944563E-06</c:v>
                </c:pt>
                <c:pt idx="125">
                  <c:v>-2.523238288126129E-06</c:v>
                </c:pt>
                <c:pt idx="126">
                  <c:v>-2.447174778581574E-06</c:v>
                </c:pt>
                <c:pt idx="127">
                  <c:v>-2.3708665535984666E-06</c:v>
                </c:pt>
                <c:pt idx="128">
                  <c:v>-2.2943212439357087E-06</c:v>
                </c:pt>
                <c:pt idx="129">
                  <c:v>-2.2175465040604914E-06</c:v>
                </c:pt>
                <c:pt idx="130">
                  <c:v>-2.140550011382817E-06</c:v>
                </c:pt>
                <c:pt idx="131">
                  <c:v>-2.063339465487784E-06</c:v>
                </c:pt>
                <c:pt idx="132">
                  <c:v>-1.9859225873656525E-06</c:v>
                </c:pt>
                <c:pt idx="133">
                  <c:v>-1.9083071186397142E-06</c:v>
                </c:pt>
                <c:pt idx="134">
                  <c:v>-1.8305008207921627E-06</c:v>
                </c:pt>
                <c:pt idx="135">
                  <c:v>-1.7525114743879443E-06</c:v>
                </c:pt>
                <c:pt idx="136">
                  <c:v>-1.6743468782967015E-06</c:v>
                </c:pt>
                <c:pt idx="137">
                  <c:v>-1.5960148489129206E-06</c:v>
                </c:pt>
                <c:pt idx="138">
                  <c:v>-1.5175232193742563E-06</c:v>
                </c:pt>
                <c:pt idx="139">
                  <c:v>-1.4388798387782528E-06</c:v>
                </c:pt>
                <c:pt idx="140">
                  <c:v>-1.3600925713974272E-06</c:v>
                </c:pt>
                <c:pt idx="141">
                  <c:v>-1.2811692958928754E-06</c:v>
                </c:pt>
                <c:pt idx="142">
                  <c:v>-1.2021179045263721E-06</c:v>
                </c:pt>
                <c:pt idx="143">
                  <c:v>-1.1229463023711776E-06</c:v>
                </c:pt>
                <c:pt idx="144">
                  <c:v>-1.0436624065215312E-06</c:v>
                </c:pt>
                <c:pt idx="145">
                  <c:v>-9.642741453009419E-07</c:v>
                </c:pt>
                <c:pt idx="146">
                  <c:v>-8.847894574693882E-07</c:v>
                </c:pt>
                <c:pt idx="147">
                  <c:v>-8.052162914294099E-07</c:v>
                </c:pt>
                <c:pt idx="148">
                  <c:v>-7.255626044312927E-07</c:v>
                </c:pt>
                <c:pt idx="149">
                  <c:v>-6.458363617773732E-07</c:v>
                </c:pt>
                <c:pt idx="150">
                  <c:v>-5.660455360254711E-07</c:v>
                </c:pt>
                <c:pt idx="151">
                  <c:v>-4.861981061916694E-07</c:v>
                </c:pt>
                <c:pt idx="152">
                  <c:v>-4.063020569524123E-07</c:v>
                </c:pt>
                <c:pt idx="153">
                  <c:v>-3.2636537784603677E-07</c:v>
                </c:pt>
                <c:pt idx="154">
                  <c:v>-2.46396062473854E-07</c:v>
                </c:pt>
                <c:pt idx="155">
                  <c:v>-1.664021077007532E-07</c:v>
                </c:pt>
                <c:pt idx="156">
                  <c:v>-8.639151285554317E-08</c:v>
                </c:pt>
                <c:pt idx="157">
                  <c:v>-6.372278931047384E-09</c:v>
                </c:pt>
                <c:pt idx="158">
                  <c:v>7.364759221603128E-08</c:v>
                </c:pt>
                <c:pt idx="159">
                  <c:v>1.5366009866526113E-07</c:v>
                </c:pt>
                <c:pt idx="160">
                  <c:v>2.3365723923267413E-07</c:v>
                </c:pt>
                <c:pt idx="161">
                  <c:v>3.1363101427088464E-07</c:v>
                </c:pt>
                <c:pt idx="162">
                  <c:v>3.9357342646901933E-07</c:v>
                </c:pt>
                <c:pt idx="163">
                  <c:v>4.7347648165248385E-07</c:v>
                </c:pt>
                <c:pt idx="164">
                  <c:v>5.533321895823455E-07</c:v>
                </c:pt>
                <c:pt idx="165">
                  <c:v>6.331325647543647E-07</c:v>
                </c:pt>
                <c:pt idx="166">
                  <c:v>7.128696271975101E-07</c:v>
                </c:pt>
                <c:pt idx="167">
                  <c:v>7.925354032719916E-07</c:v>
                </c:pt>
                <c:pt idx="168">
                  <c:v>8.721219264665901E-07</c:v>
                </c:pt>
                <c:pt idx="169">
                  <c:v>9.516212381953077E-07</c:v>
                </c:pt>
                <c:pt idx="170">
                  <c:v>1.031025388593228E-06</c:v>
                </c:pt>
                <c:pt idx="171">
                  <c:v>1.1103264373114666E-06</c:v>
                </c:pt>
                <c:pt idx="172">
                  <c:v>1.189516454311243E-06</c:v>
                </c:pt>
                <c:pt idx="173">
                  <c:v>1.2685875206568561E-06</c:v>
                </c:pt>
                <c:pt idx="174">
                  <c:v>1.347531729307549E-06</c:v>
                </c:pt>
                <c:pt idx="175">
                  <c:v>1.4263411859082506E-06</c:v>
                </c:pt>
                <c:pt idx="176">
                  <c:v>1.505008009578975E-06</c:v>
                </c:pt>
                <c:pt idx="177">
                  <c:v>1.5835243337029105E-06</c:v>
                </c:pt>
                <c:pt idx="178">
                  <c:v>1.6618823067130822E-06</c:v>
                </c:pt>
                <c:pt idx="179">
                  <c:v>1.7400740928774729E-06</c:v>
                </c:pt>
                <c:pt idx="180">
                  <c:v>1.8180918730826328E-06</c:v>
                </c:pt>
                <c:pt idx="181">
                  <c:v>1.8959278456155624E-06</c:v>
                </c:pt>
                <c:pt idx="182">
                  <c:v>1.9735742269438585E-06</c:v>
                </c:pt>
                <c:pt idx="183">
                  <c:v>2.0510232524941E-06</c:v>
                </c:pt>
                <c:pt idx="184">
                  <c:v>2.1282671774282724E-06</c:v>
                </c:pt>
                <c:pt idx="185">
                  <c:v>2.2052982774182516E-06</c:v>
                </c:pt>
                <c:pt idx="186">
                  <c:v>2.2821088494182386E-06</c:v>
                </c:pt>
                <c:pt idx="187">
                  <c:v>2.3586912124350283E-06</c:v>
                </c:pt>
                <c:pt idx="188">
                  <c:v>2.435037708296144E-06</c:v>
                </c:pt>
                <c:pt idx="189">
                  <c:v>2.511140702415621E-06</c:v>
                </c:pt>
                <c:pt idx="190">
                  <c:v>2.586992584557473E-06</c:v>
                </c:pt>
                <c:pt idx="191">
                  <c:v>2.6625857695966835E-06</c:v>
                </c:pt>
                <c:pt idx="192">
                  <c:v>2.7379126982777482E-06</c:v>
                </c:pt>
                <c:pt idx="193">
                  <c:v>2.8129658379705706E-06</c:v>
                </c:pt>
                <c:pt idx="194">
                  <c:v>2.8877376834237273E-06</c:v>
                </c:pt>
                <c:pt idx="195">
                  <c:v>2.962220757514988E-06</c:v>
                </c:pt>
                <c:pt idx="196">
                  <c:v>3.0364076119989996E-06</c:v>
                </c:pt>
                <c:pt idx="197">
                  <c:v>3.1102908282521425E-06</c:v>
                </c:pt>
                <c:pt idx="198">
                  <c:v>3.183863018014367E-06</c:v>
                </c:pt>
                <c:pt idx="199">
                  <c:v>3.257116824127994E-06</c:v>
                </c:pt>
                <c:pt idx="200">
                  <c:v>3.3300449212734634E-06</c:v>
                </c:pt>
                <c:pt idx="201">
                  <c:v>3.402640016701833E-06</c:v>
                </c:pt>
                <c:pt idx="202">
                  <c:v>3.474894850964057E-06</c:v>
                </c:pt>
                <c:pt idx="203">
                  <c:v>3.5468021986369207E-06</c:v>
                </c:pt>
                <c:pt idx="204">
                  <c:v>3.6183548690455852E-06</c:v>
                </c:pt>
                <c:pt idx="205">
                  <c:v>3.6895457069826247E-06</c:v>
                </c:pt>
                <c:pt idx="206">
                  <c:v>3.7603675934235835E-06</c:v>
                </c:pt>
                <c:pt idx="207">
                  <c:v>3.830813446238822E-06</c:v>
                </c:pt>
                <c:pt idx="208">
                  <c:v>3.900876220901772E-06</c:v>
                </c:pt>
                <c:pt idx="209">
                  <c:v>3.97054891119335E-06</c:v>
                </c:pt>
                <c:pt idx="210">
                  <c:v>4.03982454990259E-06</c:v>
                </c:pt>
                <c:pt idx="211">
                  <c:v>4.108696209523347E-06</c:v>
                </c:pt>
                <c:pt idx="212">
                  <c:v>4.177157002947061E-06</c:v>
                </c:pt>
                <c:pt idx="213">
                  <c:v>4.245200084151427E-06</c:v>
                </c:pt>
                <c:pt idx="214">
                  <c:v>4.312818648885039E-06</c:v>
                </c:pt>
                <c:pt idx="215">
                  <c:v>4.380005935347758E-06</c:v>
                </c:pt>
                <c:pt idx="216">
                  <c:v>4.446755224866937E-06</c:v>
                </c:pt>
                <c:pt idx="217">
                  <c:v>4.513059842569246E-06</c:v>
                </c:pt>
                <c:pt idx="218">
                  <c:v>4.578913158048167E-06</c:v>
                </c:pt>
                <c:pt idx="219">
                  <c:v>4.644308586027033E-06</c:v>
                </c:pt>
                <c:pt idx="220">
                  <c:v>4.709239587017547E-06</c:v>
                </c:pt>
                <c:pt idx="221">
                  <c:v>4.773699667973706E-06</c:v>
                </c:pt>
                <c:pt idx="222">
                  <c:v>4.8376823829411435E-06</c:v>
                </c:pt>
                <c:pt idx="223">
                  <c:v>4.901181333701669E-06</c:v>
                </c:pt>
                <c:pt idx="224">
                  <c:v>4.964190170413129E-06</c:v>
                </c:pt>
                <c:pt idx="225">
                  <c:v>5.0267025922443594E-06</c:v>
                </c:pt>
                <c:pt idx="226">
                  <c:v>5.088712348005269E-06</c:v>
                </c:pt>
                <c:pt idx="227">
                  <c:v>5.150213236771959E-06</c:v>
                </c:pt>
                <c:pt idx="228">
                  <c:v>5.211199108506801E-06</c:v>
                </c:pt>
                <c:pt idx="229">
                  <c:v>5.27166386467345E-06</c:v>
                </c:pt>
                <c:pt idx="230">
                  <c:v>5.3316014588466635E-06</c:v>
                </c:pt>
                <c:pt idx="231">
                  <c:v>5.3910058973169845E-06</c:v>
                </c:pt>
                <c:pt idx="232">
                  <c:v>5.449871239690059E-06</c:v>
                </c:pt>
                <c:pt idx="233">
                  <c:v>5.508191599480709E-06</c:v>
                </c:pt>
                <c:pt idx="234">
                  <c:v>5.5659611447015544E-06</c:v>
                </c:pt>
                <c:pt idx="235">
                  <c:v>5.623174098446215E-06</c:v>
                </c:pt>
                <c:pt idx="236">
                  <c:v>5.679824739466994E-06</c:v>
                </c:pt>
                <c:pt idx="237">
                  <c:v>5.735907402747004E-06</c:v>
                </c:pt>
                <c:pt idx="238">
                  <c:v>5.79141648006664E-06</c:v>
                </c:pt>
                <c:pt idx="239">
                  <c:v>5.846346420564439E-06</c:v>
                </c:pt>
                <c:pt idx="240">
                  <c:v>5.900691731292115E-06</c:v>
                </c:pt>
                <c:pt idx="241">
                  <c:v>5.95444697776389E-06</c:v>
                </c:pt>
                <c:pt idx="242">
                  <c:v>6.00760678449991E-06</c:v>
                </c:pt>
                <c:pt idx="243">
                  <c:v>6.060165835563803E-06</c:v>
                </c:pt>
                <c:pt idx="244">
                  <c:v>6.112118875094261E-06</c:v>
                </c:pt>
                <c:pt idx="245">
                  <c:v>6.1634607078306295E-06</c:v>
                </c:pt>
                <c:pt idx="246">
                  <c:v>6.214186199632409E-06</c:v>
                </c:pt>
                <c:pt idx="247">
                  <c:v>6.264290277992703E-06</c:v>
                </c:pt>
                <c:pt idx="248">
                  <c:v>6.313767932545418E-06</c:v>
                </c:pt>
                <c:pt idx="249">
                  <c:v>6.3626142155663324E-06</c:v>
                </c:pt>
                <c:pt idx="250">
                  <c:v>6.410824242467852E-06</c:v>
                </c:pt>
                <c:pt idx="251">
                  <c:v>6.45839319228746E-06</c:v>
                </c:pt>
                <c:pt idx="252">
                  <c:v>6.505316308169816E-06</c:v>
                </c:pt>
                <c:pt idx="253">
                  <c:v>6.551588897842434E-06</c:v>
                </c:pt>
                <c:pt idx="254">
                  <c:v>6.597206334084912E-06</c:v>
                </c:pt>
                <c:pt idx="255">
                  <c:v>6.64216405519163E-06</c:v>
                </c:pt>
                <c:pt idx="256">
                  <c:v>6.68645756542795E-06</c:v>
                </c:pt>
                <c:pt idx="257">
                  <c:v>6.730082435479755E-06</c:v>
                </c:pt>
                <c:pt idx="258">
                  <c:v>6.773034302896394E-06</c:v>
                </c:pt>
                <c:pt idx="259">
                  <c:v>6.81530887252692E-06</c:v>
                </c:pt>
                <c:pt idx="260">
                  <c:v>6.856901916949599E-06</c:v>
                </c:pt>
                <c:pt idx="261">
                  <c:v>6.897809276894648E-06</c:v>
                </c:pt>
                <c:pt idx="262">
                  <c:v>6.938026861660167E-06</c:v>
                </c:pt>
                <c:pt idx="263">
                  <c:v>6.977550649521185E-06</c:v>
                </c:pt>
                <c:pt idx="264">
                  <c:v>7.016376688131862E-06</c:v>
                </c:pt>
                <c:pt idx="265">
                  <c:v>7.054501094920683E-06</c:v>
                </c:pt>
                <c:pt idx="266">
                  <c:v>7.091920057478744E-06</c:v>
                </c:pt>
                <c:pt idx="267">
                  <c:v>7.12862983394097E-06</c:v>
                </c:pt>
                <c:pt idx="268">
                  <c:v>7.1646267533603066E-06</c:v>
                </c:pt>
                <c:pt idx="269">
                  <c:v>7.19990721607481E-06</c:v>
                </c:pt>
                <c:pt idx="270">
                  <c:v>7.234467694067612E-06</c:v>
                </c:pt>
                <c:pt idx="271">
                  <c:v>7.2683047313197065E-06</c:v>
                </c:pt>
                <c:pt idx="272">
                  <c:v>7.301414944155573E-06</c:v>
                </c:pt>
                <c:pt idx="273">
                  <c:v>7.333795021581512E-06</c:v>
                </c:pt>
                <c:pt idx="274">
                  <c:v>7.36544172561677E-06</c:v>
                </c:pt>
                <c:pt idx="275">
                  <c:v>7.3963518916173135E-06</c:v>
                </c:pt>
                <c:pt idx="276">
                  <c:v>7.426522428592302E-06</c:v>
                </c:pt>
                <c:pt idx="277">
                  <c:v>7.455950319513177E-06</c:v>
                </c:pt>
                <c:pt idx="278">
                  <c:v>7.484632621615374E-06</c:v>
                </c:pt>
                <c:pt idx="279">
                  <c:v>7.512566466692584E-06</c:v>
                </c:pt>
                <c:pt idx="280">
                  <c:v>7.539749061383575E-06</c:v>
                </c:pt>
                <c:pt idx="281">
                  <c:v>7.566177687451531E-06</c:v>
                </c:pt>
                <c:pt idx="282">
                  <c:v>7.591849702055868E-06</c:v>
                </c:pt>
                <c:pt idx="283">
                  <c:v>7.616762538016519E-06</c:v>
                </c:pt>
                <c:pt idx="284">
                  <c:v>7.64091370407065E-06</c:v>
                </c:pt>
                <c:pt idx="285">
                  <c:v>7.664300785121782E-06</c:v>
                </c:pt>
                <c:pt idx="286">
                  <c:v>7.686921442481296E-06</c:v>
                </c:pt>
                <c:pt idx="287">
                  <c:v>7.70877341410231E-06</c:v>
                </c:pt>
                <c:pt idx="288">
                  <c:v>7.729854514805869E-06</c:v>
                </c:pt>
                <c:pt idx="289">
                  <c:v>7.750162636499473E-06</c:v>
                </c:pt>
                <c:pt idx="290">
                  <c:v>7.769695748387874E-06</c:v>
                </c:pt>
                <c:pt idx="291">
                  <c:v>7.78845189717616E-06</c:v>
                </c:pt>
                <c:pt idx="292">
                  <c:v>7.806429207265082E-06</c:v>
                </c:pt>
                <c:pt idx="293">
                  <c:v>7.823625880938615E-06</c:v>
                </c:pt>
                <c:pt idx="294">
                  <c:v>7.84004019854372E-06</c:v>
                </c:pt>
                <c:pt idx="295">
                  <c:v>7.855670518662319E-06</c:v>
                </c:pt>
                <c:pt idx="296">
                  <c:v>7.870515278275419E-06</c:v>
                </c:pt>
                <c:pt idx="297">
                  <c:v>7.884572992919433E-06</c:v>
                </c:pt>
                <c:pt idx="298">
                  <c:v>7.89784225683461E-06</c:v>
                </c:pt>
                <c:pt idx="299">
                  <c:v>7.910321743105618E-06</c:v>
                </c:pt>
                <c:pt idx="300">
                  <c:v>7.922010203794227E-06</c:v>
                </c:pt>
                <c:pt idx="301">
                  <c:v>7.93290647006411E-06</c:v>
                </c:pt>
                <c:pt idx="302">
                  <c:v>7.943009452297721E-06</c:v>
                </c:pt>
                <c:pt idx="303">
                  <c:v>7.952318140205253E-06</c:v>
                </c:pt>
                <c:pt idx="304">
                  <c:v>7.960831602925677E-06</c:v>
                </c:pt>
                <c:pt idx="305">
                  <c:v>7.96854898911981E-06</c:v>
                </c:pt>
                <c:pt idx="306">
                  <c:v>7.975469527055467E-06</c:v>
                </c:pt>
                <c:pt idx="307">
                  <c:v>7.981592524684622E-06</c:v>
                </c:pt>
                <c:pt idx="308">
                  <c:v>7.986917369712612E-06</c:v>
                </c:pt>
                <c:pt idx="309">
                  <c:v>7.991443529659374E-06</c:v>
                </c:pt>
                <c:pt idx="310">
                  <c:v>7.995170551912683E-06</c:v>
                </c:pt>
                <c:pt idx="311">
                  <c:v>7.99809806377342E-06</c:v>
                </c:pt>
                <c:pt idx="312">
                  <c:v>8.000225772492842E-06</c:v>
                </c:pt>
                <c:pt idx="313">
                  <c:v>8.001553465301847E-06</c:v>
                </c:pt>
                <c:pt idx="314">
                  <c:v>8.002081009432258E-06</c:v>
                </c:pt>
                <c:pt idx="315">
                  <c:v>8.001808352130108E-06</c:v>
                </c:pt>
                <c:pt idx="316">
                  <c:v>8.000735520660894E-06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Momente!$C$4</c:f>
              <c:strCache>
                <c:ptCount val="1"/>
                <c:pt idx="0">
                  <c:v>phi2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>
                <c:ptCount val="3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</c:numCache>
            </c:numRef>
          </c:xVal>
          <c:yVal>
            <c:numRef>
              <c:f>Momente!$C$5:$C$321</c:f>
              <c:numCache>
                <c:ptCount val="317"/>
                <c:pt idx="0">
                  <c:v>-9.093432769861067E-06</c:v>
                </c:pt>
                <c:pt idx="1">
                  <c:v>-9.092978102011492E-06</c:v>
                </c:pt>
                <c:pt idx="2">
                  <c:v>-9.091614143929171E-06</c:v>
                </c:pt>
                <c:pt idx="3">
                  <c:v>-9.089341032008779E-06</c:v>
                </c:pt>
                <c:pt idx="4">
                  <c:v>-9.08615899355961E-06</c:v>
                </c:pt>
                <c:pt idx="5">
                  <c:v>-9.082068346782861E-06</c:v>
                </c:pt>
                <c:pt idx="6">
                  <c:v>-9.077069500739797E-06</c:v>
                </c:pt>
                <c:pt idx="7">
                  <c:v>-9.071162955310858E-06</c:v>
                </c:pt>
                <c:pt idx="8">
                  <c:v>-9.064349301145667E-06</c:v>
                </c:pt>
                <c:pt idx="9">
                  <c:v>-9.056629219603959E-06</c:v>
                </c:pt>
                <c:pt idx="10">
                  <c:v>-9.048003482687458E-06</c:v>
                </c:pt>
                <c:pt idx="11">
                  <c:v>-9.038472952962664E-06</c:v>
                </c:pt>
                <c:pt idx="12">
                  <c:v>-9.02803858347461E-06</c:v>
                </c:pt>
                <c:pt idx="13">
                  <c:v>-9.01670141765155E-06</c:v>
                </c:pt>
                <c:pt idx="14">
                  <c:v>-9.004462589200617E-06</c:v>
                </c:pt>
                <c:pt idx="15">
                  <c:v>-8.991323321994458E-06</c:v>
                </c:pt>
                <c:pt idx="16">
                  <c:v>-8.977284929948844E-06</c:v>
                </c:pt>
                <c:pt idx="17">
                  <c:v>-8.962348816891282E-06</c:v>
                </c:pt>
                <c:pt idx="18">
                  <c:v>-8.946516476420629E-06</c:v>
                </c:pt>
                <c:pt idx="19">
                  <c:v>-8.929789491757738E-06</c:v>
                </c:pt>
                <c:pt idx="20">
                  <c:v>-8.91216953558714E-06</c:v>
                </c:pt>
                <c:pt idx="21">
                  <c:v>-8.893658369889765E-06</c:v>
                </c:pt>
                <c:pt idx="22">
                  <c:v>-8.874257845766758E-06</c:v>
                </c:pt>
                <c:pt idx="23">
                  <c:v>-8.853969903254367E-06</c:v>
                </c:pt>
                <c:pt idx="24">
                  <c:v>-8.83279657112993E-06</c:v>
                </c:pt>
                <c:pt idx="25">
                  <c:v>-8.810739966709023E-06</c:v>
                </c:pt>
                <c:pt idx="26">
                  <c:v>-8.787802295633704E-06</c:v>
                </c:pt>
                <c:pt idx="27">
                  <c:v>-8.763985851651964E-06</c:v>
                </c:pt>
                <c:pt idx="28">
                  <c:v>-8.739293016388355E-06</c:v>
                </c:pt>
                <c:pt idx="29">
                  <c:v>-8.713726259105829E-06</c:v>
                </c:pt>
                <c:pt idx="30">
                  <c:v>-8.687288136458808E-06</c:v>
                </c:pt>
                <c:pt idx="31">
                  <c:v>-8.65998129223752E-06</c:v>
                </c:pt>
                <c:pt idx="32">
                  <c:v>-8.631808457103638E-06</c:v>
                </c:pt>
                <c:pt idx="33">
                  <c:v>-8.602772448317195E-06</c:v>
                </c:pt>
                <c:pt idx="34">
                  <c:v>-8.572876169454874E-06</c:v>
                </c:pt>
                <c:pt idx="35">
                  <c:v>-8.542122610119646E-06</c:v>
                </c:pt>
                <c:pt idx="36">
                  <c:v>-8.510514845641819E-06</c:v>
                </c:pt>
                <c:pt idx="37">
                  <c:v>-8.478056036771498E-06</c:v>
                </c:pt>
                <c:pt idx="38">
                  <c:v>-8.444749429362525E-06</c:v>
                </c:pt>
                <c:pt idx="39">
                  <c:v>-8.410598354047883E-06</c:v>
                </c:pt>
                <c:pt idx="40">
                  <c:v>-8.375606225906645E-06</c:v>
                </c:pt>
                <c:pt idx="41">
                  <c:v>-8.339776544122463E-06</c:v>
                </c:pt>
                <c:pt idx="42">
                  <c:v>-8.303112891633662E-06</c:v>
                </c:pt>
                <c:pt idx="43">
                  <c:v>-8.265618934774932E-06</c:v>
                </c:pt>
                <c:pt idx="44">
                  <c:v>-8.22729842291072E-06</c:v>
                </c:pt>
                <c:pt idx="45">
                  <c:v>-8.188155188060275E-06</c:v>
                </c:pt>
                <c:pt idx="46">
                  <c:v>-8.148193144514465E-06</c:v>
                </c:pt>
                <c:pt idx="47">
                  <c:v>-8.107416288444341E-06</c:v>
                </c:pt>
                <c:pt idx="48">
                  <c:v>-8.06582869750153E-06</c:v>
                </c:pt>
                <c:pt idx="49">
                  <c:v>-8.02343453041047E-06</c:v>
                </c:pt>
                <c:pt idx="50">
                  <c:v>-7.980238026552544E-06</c:v>
                </c:pt>
                <c:pt idx="51">
                  <c:v>-7.93624350554214E-06</c:v>
                </c:pt>
                <c:pt idx="52">
                  <c:v>-7.891455366794691E-06</c:v>
                </c:pt>
                <c:pt idx="53">
                  <c:v>-7.845878089086755E-06</c:v>
                </c:pt>
                <c:pt idx="54">
                  <c:v>-7.799516230108122E-06</c:v>
                </c:pt>
                <c:pt idx="55">
                  <c:v>-7.752374426006055E-06</c:v>
                </c:pt>
                <c:pt idx="56">
                  <c:v>-7.704457390921675E-06</c:v>
                </c:pt>
                <c:pt idx="57">
                  <c:v>-7.655769916518564E-06</c:v>
                </c:pt>
                <c:pt idx="58">
                  <c:v>-7.606316871503587E-06</c:v>
                </c:pt>
                <c:pt idx="59">
                  <c:v>-7.556103201140038E-06</c:v>
                </c:pt>
                <c:pt idx="60">
                  <c:v>-7.505133926753104E-06</c:v>
                </c:pt>
                <c:pt idx="61">
                  <c:v>-7.453414145227754E-06</c:v>
                </c:pt>
                <c:pt idx="62">
                  <c:v>-7.400949028499036E-06</c:v>
                </c:pt>
                <c:pt idx="63">
                  <c:v>-7.347743823034909E-06</c:v>
                </c:pt>
                <c:pt idx="64">
                  <c:v>-7.293803849311575E-06</c:v>
                </c:pt>
                <c:pt idx="65">
                  <c:v>-7.239134501281462E-06</c:v>
                </c:pt>
                <c:pt idx="66">
                  <c:v>-7.18374124583381E-06</c:v>
                </c:pt>
                <c:pt idx="67">
                  <c:v>-7.127629622248009E-06</c:v>
                </c:pt>
                <c:pt idx="68">
                  <c:v>-7.070805241639651E-06</c:v>
                </c:pt>
                <c:pt idx="69">
                  <c:v>-7.01327378639945E-06</c:v>
                </c:pt>
                <c:pt idx="70">
                  <c:v>-6.955041009624983E-06</c:v>
                </c:pt>
                <c:pt idx="71">
                  <c:v>-6.896112734545403E-06</c:v>
                </c:pt>
                <c:pt idx="72">
                  <c:v>-6.836494853939111E-06</c:v>
                </c:pt>
                <c:pt idx="73">
                  <c:v>-6.7761933295444815E-06</c:v>
                </c:pt>
                <c:pt idx="74">
                  <c:v>-6.715214191463706E-06</c:v>
                </c:pt>
                <c:pt idx="75">
                  <c:v>-6.6535635375597815E-06</c:v>
                </c:pt>
                <c:pt idx="76">
                  <c:v>-6.591247532846718E-06</c:v>
                </c:pt>
                <c:pt idx="77">
                  <c:v>-6.528272408873054E-06</c:v>
                </c:pt>
                <c:pt idx="78">
                  <c:v>-6.464644463098714E-06</c:v>
                </c:pt>
                <c:pt idx="79">
                  <c:v>-6.400370058265251E-06</c:v>
                </c:pt>
                <c:pt idx="80">
                  <c:v>-6.335455621759586E-06</c:v>
                </c:pt>
                <c:pt idx="81">
                  <c:v>-6.269907644971271E-06</c:v>
                </c:pt>
                <c:pt idx="82">
                  <c:v>-6.203732682643367E-06</c:v>
                </c:pt>
                <c:pt idx="83">
                  <c:v>-6.136937352216956E-06</c:v>
                </c:pt>
                <c:pt idx="84">
                  <c:v>-6.069528333169424E-06</c:v>
                </c:pt>
                <c:pt idx="85">
                  <c:v>-6.001512366346494E-06</c:v>
                </c:pt>
                <c:pt idx="86">
                  <c:v>-5.932896253288174E-06</c:v>
                </c:pt>
                <c:pt idx="87">
                  <c:v>-5.8636868555485925E-06</c:v>
                </c:pt>
                <c:pt idx="88">
                  <c:v>-5.793891094009846E-06</c:v>
                </c:pt>
                <c:pt idx="89">
                  <c:v>-5.723515948189923E-06</c:v>
                </c:pt>
                <c:pt idx="90">
                  <c:v>-5.652568455544757E-06</c:v>
                </c:pt>
                <c:pt idx="91">
                  <c:v>-5.5810557107645E-06</c:v>
                </c:pt>
                <c:pt idx="92">
                  <c:v>-5.508984865064031E-06</c:v>
                </c:pt>
                <c:pt idx="93">
                  <c:v>-5.436363125467861E-06</c:v>
                </c:pt>
                <c:pt idx="94">
                  <c:v>-5.363197754089433E-06</c:v>
                </c:pt>
                <c:pt idx="95">
                  <c:v>-5.289496067404905E-06</c:v>
                </c:pt>
                <c:pt idx="96">
                  <c:v>-5.215265435521542E-06</c:v>
                </c:pt>
                <c:pt idx="97">
                  <c:v>-5.140513281440666E-06</c:v>
                </c:pt>
                <c:pt idx="98">
                  <c:v>-5.0652470803153875E-06</c:v>
                </c:pt>
                <c:pt idx="99">
                  <c:v>-4.989474358703108E-06</c:v>
                </c:pt>
                <c:pt idx="100">
                  <c:v>-4.91320269381284E-06</c:v>
                </c:pt>
                <c:pt idx="101">
                  <c:v>-4.836439712747513E-06</c:v>
                </c:pt>
                <c:pt idx="102">
                  <c:v>-4.7591930917412645E-06</c:v>
                </c:pt>
                <c:pt idx="103">
                  <c:v>-4.6814705553918154E-06</c:v>
                </c:pt>
                <c:pt idx="104">
                  <c:v>-4.6032798758880475E-06</c:v>
                </c:pt>
                <c:pt idx="105">
                  <c:v>-4.524628872232743E-06</c:v>
                </c:pt>
                <c:pt idx="106">
                  <c:v>-4.44552540946072E-06</c:v>
                </c:pt>
                <c:pt idx="107">
                  <c:v>-4.365977397852351E-06</c:v>
                </c:pt>
                <c:pt idx="108">
                  <c:v>-4.285992792142499E-06</c:v>
                </c:pt>
                <c:pt idx="109">
                  <c:v>-4.205579590725081E-06</c:v>
                </c:pt>
                <c:pt idx="110">
                  <c:v>-4.124745834853229E-06</c:v>
                </c:pt>
                <c:pt idx="111">
                  <c:v>-4.043499607835161E-06</c:v>
                </c:pt>
                <c:pt idx="112">
                  <c:v>-3.961849034225889E-06</c:v>
                </c:pt>
                <c:pt idx="113">
                  <c:v>-3.879802279014723E-06</c:v>
                </c:pt>
                <c:pt idx="114">
                  <c:v>-3.7973675468088145E-06</c:v>
                </c:pt>
                <c:pt idx="115">
                  <c:v>-3.714553081012679E-06</c:v>
                </c:pt>
                <c:pt idx="116">
                  <c:v>-3.6313671630039015E-06</c:v>
                </c:pt>
                <c:pt idx="117">
                  <c:v>-3.547818111304952E-06</c:v>
                </c:pt>
                <c:pt idx="118">
                  <c:v>-3.4639142807513776E-06</c:v>
                </c:pt>
                <c:pt idx="119">
                  <c:v>-3.3796640616563133E-06</c:v>
                </c:pt>
                <c:pt idx="120">
                  <c:v>-3.2950758789714536E-06</c:v>
                </c:pt>
                <c:pt idx="121">
                  <c:v>-3.210158191444592E-06</c:v>
                </c:pt>
                <c:pt idx="122">
                  <c:v>-3.1249194907737084E-06</c:v>
                </c:pt>
                <c:pt idx="123">
                  <c:v>-3.039368300757831E-06</c:v>
                </c:pt>
                <c:pt idx="124">
                  <c:v>-2.9535131764446835E-06</c:v>
                </c:pt>
                <c:pt idx="125">
                  <c:v>-2.8673627032751444E-06</c:v>
                </c:pt>
                <c:pt idx="126">
                  <c:v>-2.7809254962247383E-06</c:v>
                </c:pt>
                <c:pt idx="127">
                  <c:v>-2.6942101989421407E-06</c:v>
                </c:pt>
                <c:pt idx="128">
                  <c:v>-2.6072254828848086E-06</c:v>
                </c:pt>
                <c:pt idx="129">
                  <c:v>-2.5199800464518767E-06</c:v>
                </c:pt>
                <c:pt idx="130">
                  <c:v>-2.432482614114275E-06</c:v>
                </c:pt>
                <c:pt idx="131">
                  <c:v>-2.3447419355423174E-06</c:v>
                </c:pt>
                <c:pt idx="132">
                  <c:v>-2.2567667847307577E-06</c:v>
                </c:pt>
                <c:pt idx="133">
                  <c:v>-2.168565959121358E-06</c:v>
                </c:pt>
                <c:pt idx="134">
                  <c:v>-2.0801482787231783E-06</c:v>
                </c:pt>
                <c:pt idx="135">
                  <c:v>-1.9915225852305776E-06</c:v>
                </c:pt>
                <c:pt idx="136">
                  <c:v>-1.9026977411390421E-06</c:v>
                </c:pt>
                <c:pt idx="137">
                  <c:v>-1.8136826288589771E-06</c:v>
                </c:pt>
                <c:pt idx="138">
                  <c:v>-1.7244861498274235E-06</c:v>
                </c:pt>
                <c:pt idx="139">
                  <c:v>-1.6351172236179539E-06</c:v>
                </c:pt>
                <c:pt idx="140">
                  <c:v>-1.5455847870487076E-06</c:v>
                </c:pt>
                <c:pt idx="141">
                  <c:v>-1.4558977932887479E-06</c:v>
                </c:pt>
                <c:pt idx="142">
                  <c:v>-1.366065210962703E-06</c:v>
                </c:pt>
                <c:pt idx="143">
                  <c:v>-1.2760960232539458E-06</c:v>
                </c:pt>
                <c:pt idx="144">
                  <c:v>-1.185999227006273E-06</c:v>
                </c:pt>
                <c:pt idx="145">
                  <c:v>-1.0957838318242211E-06</c:v>
                </c:pt>
                <c:pt idx="146">
                  <c:v>-1.005458859172145E-06</c:v>
                </c:pt>
                <c:pt idx="147">
                  <c:v>-9.150333414720309E-07</c:v>
                </c:pt>
                <c:pt idx="148">
                  <c:v>-8.245163212002871E-07</c:v>
                </c:pt>
                <c:pt idx="149">
                  <c:v>-7.339168499835258E-07</c:v>
                </c:pt>
                <c:pt idx="150">
                  <c:v>-6.432439876933616E-07</c:v>
                </c:pt>
                <c:pt idx="151">
                  <c:v>-5.52506801540463E-07</c:v>
                </c:pt>
                <c:pt idx="152">
                  <c:v>-4.617143651678311E-07</c:v>
                </c:pt>
                <c:pt idx="153">
                  <c:v>-3.70875757743435E-07</c:v>
                </c:pt>
                <c:pt idx="154">
                  <c:v>-2.8000006305233476E-07</c:v>
                </c:pt>
                <c:pt idx="155">
                  <c:v>-1.8909636858826187E-07</c:v>
                </c:pt>
                <c:pt idx="156">
                  <c:v>-9.817376464490184E-08</c:v>
                </c:pt>
                <c:pt idx="157">
                  <c:v>-7.241343406896627E-09</c:v>
                </c:pt>
                <c:pt idx="158">
                  <c:v>8.369180195941486E-08</c:v>
                </c:pt>
                <c:pt idx="159">
                  <c:v>1.746165782152733E-07</c:v>
                </c:pt>
                <c:pt idx="160">
                  <c:v>2.655238929588236E-07</c:v>
                </c:pt>
                <c:pt idx="161">
                  <c:v>3.564046555343552E-07</c:v>
                </c:pt>
                <c:pt idx="162">
                  <c:v>4.472497779413283E-07</c:v>
                </c:pt>
                <c:pt idx="163">
                  <c:v>5.380501757432141E-07</c:v>
                </c:pt>
                <c:pt idx="164">
                  <c:v>6.287967689758991E-07</c:v>
                </c:pt>
                <c:pt idx="165">
                  <c:v>7.194804830556903E-07</c:v>
                </c:pt>
                <c:pt idx="166">
                  <c:v>8.100922496867329E-07</c:v>
                </c:pt>
                <c:pt idx="167">
                  <c:v>9.006230077678815E-07</c:v>
                </c:pt>
                <c:pt idx="168">
                  <c:v>9.910637042987699E-07</c:v>
                </c:pt>
                <c:pt idx="169">
                  <c:v>1.0814052952851121E-06</c:v>
                </c:pt>
                <c:pt idx="170">
                  <c:v>1.171638746643102E-06</c:v>
                </c:pt>
                <c:pt idx="171">
                  <c:v>1.261755035102782E-06</c:v>
                </c:pt>
                <c:pt idx="172">
                  <c:v>1.3517451491104104E-06</c:v>
                </c:pt>
                <c:pt idx="173">
                  <c:v>1.4416000897295864E-06</c:v>
                </c:pt>
                <c:pt idx="174">
                  <c:v>1.5313108715411111E-06</c:v>
                </c:pt>
                <c:pt idx="175">
                  <c:v>1.6208685235415696E-06</c:v>
                </c:pt>
                <c:pt idx="176">
                  <c:v>1.7102640900403934E-06</c:v>
                </c:pt>
                <c:pt idx="177">
                  <c:v>1.7994886315554283E-06</c:v>
                </c:pt>
                <c:pt idx="178">
                  <c:v>1.8885332257068847E-06</c:v>
                </c:pt>
                <c:pt idx="179">
                  <c:v>1.9773889681095346E-06</c:v>
                </c:pt>
                <c:pt idx="180">
                  <c:v>2.0660469732631924E-06</c:v>
                </c:pt>
                <c:pt idx="181">
                  <c:v>2.1544983754412318E-06</c:v>
                </c:pt>
                <c:pt idx="182">
                  <c:v>2.2427343295771285E-06</c:v>
                </c:pt>
                <c:pt idx="183">
                  <c:v>2.3307460121490067E-06</c:v>
                </c:pt>
                <c:pt idx="184">
                  <c:v>2.418524622061952E-06</c:v>
                </c:pt>
                <c:pt idx="185">
                  <c:v>2.506061381528121E-06</c:v>
                </c:pt>
                <c:pt idx="186">
                  <c:v>2.5933475369445225E-06</c:v>
                </c:pt>
                <c:pt idx="187">
                  <c:v>2.6803743597683377E-06</c:v>
                </c:pt>
                <c:pt idx="188">
                  <c:v>2.7671331473898145E-06</c:v>
                </c:pt>
                <c:pt idx="189">
                  <c:v>2.8536152240024884E-06</c:v>
                </c:pt>
                <c:pt idx="190">
                  <c:v>2.9398119414707744E-06</c:v>
                </c:pt>
                <c:pt idx="191">
                  <c:v>3.0257146801947413E-06</c:v>
                </c:pt>
                <c:pt idx="192">
                  <c:v>3.111314849972109E-06</c:v>
                </c:pt>
                <c:pt idx="193">
                  <c:v>3.196603890857233E-06</c:v>
                </c:pt>
                <c:pt idx="194">
                  <c:v>3.2815732740170994E-06</c:v>
                </c:pt>
                <c:pt idx="195">
                  <c:v>3.366214502584206E-06</c:v>
                </c:pt>
                <c:pt idx="196">
                  <c:v>3.450519112506217E-06</c:v>
                </c:pt>
                <c:pt idx="197">
                  <c:v>3.5344786733924E-06</c:v>
                </c:pt>
                <c:pt idx="198">
                  <c:v>3.61808478935664E-06</c:v>
                </c:pt>
                <c:pt idx="199">
                  <c:v>3.701329099856998E-06</c:v>
                </c:pt>
                <c:pt idx="200">
                  <c:v>3.784203280531801E-06</c:v>
                </c:pt>
                <c:pt idx="201">
                  <c:v>3.8666990440320425E-06</c:v>
                </c:pt>
                <c:pt idx="202">
                  <c:v>3.948808140850119E-06</c:v>
                </c:pt>
                <c:pt idx="203">
                  <c:v>4.0305223601447744E-06</c:v>
                </c:pt>
                <c:pt idx="204">
                  <c:v>4.111833530562179E-06</c:v>
                </c:pt>
                <c:pt idx="205">
                  <c:v>4.1927335210530374E-06</c:v>
                </c:pt>
                <c:pt idx="206">
                  <c:v>4.273214241685729E-06</c:v>
                </c:pt>
                <c:pt idx="207">
                  <c:v>4.353267644455247E-06</c:v>
                </c:pt>
                <c:pt idx="208">
                  <c:v>4.432885724088029E-06</c:v>
                </c:pt>
                <c:pt idx="209">
                  <c:v>4.512060518842461E-06</c:v>
                </c:pt>
                <c:pt idx="210">
                  <c:v>4.590784111305048E-06</c:v>
                </c:pt>
                <c:pt idx="211">
                  <c:v>4.669048629182145E-06</c:v>
                </c:pt>
                <c:pt idx="212">
                  <c:v>4.7468462460871905E-06</c:v>
                </c:pt>
                <c:pt idx="213">
                  <c:v>4.824169182323314E-06</c:v>
                </c:pt>
                <c:pt idx="214">
                  <c:v>4.901009705661339E-06</c:v>
                </c:pt>
                <c:pt idx="215">
                  <c:v>4.977360132112951E-06</c:v>
                </c:pt>
                <c:pt idx="216">
                  <c:v>5.053212826699139E-06</c:v>
                </c:pt>
                <c:pt idx="217">
                  <c:v>5.1285602042136534E-06</c:v>
                </c:pt>
                <c:pt idx="218">
                  <c:v>5.203394729981532E-06</c:v>
                </c:pt>
                <c:pt idx="219">
                  <c:v>5.277708920612561E-06</c:v>
                </c:pt>
                <c:pt idx="220">
                  <c:v>5.351495344749611E-06</c:v>
                </c:pt>
                <c:pt idx="221">
                  <c:v>5.424746623811745E-06</c:v>
                </c:pt>
                <c:pt idx="222">
                  <c:v>5.4974554327321105E-06</c:v>
                </c:pt>
                <c:pt idx="223">
                  <c:v>5.569614500690394E-06</c:v>
                </c:pt>
                <c:pt idx="224">
                  <c:v>5.641216611839939E-06</c:v>
                </c:pt>
                <c:pt idx="225">
                  <c:v>5.712254606029297E-06</c:v>
                </c:pt>
                <c:pt idx="226">
                  <c:v>5.78272137951825E-06</c:v>
                </c:pt>
                <c:pt idx="227">
                  <c:v>5.852609885688168E-06</c:v>
                </c:pt>
                <c:pt idx="228">
                  <c:v>5.921913135746677E-06</c:v>
                </c:pt>
                <c:pt idx="229">
                  <c:v>5.990624199426529E-06</c:v>
                </c:pt>
                <c:pt idx="230">
                  <c:v>6.058736205678601E-06</c:v>
                </c:pt>
                <c:pt idx="231">
                  <c:v>6.126242343359042E-06</c:v>
                </c:pt>
                <c:pt idx="232">
                  <c:v>6.193135861910325E-06</c:v>
                </c:pt>
                <c:pt idx="233">
                  <c:v>6.259410072036348E-06</c:v>
                </c:pt>
                <c:pt idx="234">
                  <c:v>6.325058346371324E-06</c:v>
                </c:pt>
                <c:pt idx="235">
                  <c:v>6.390074120142528E-06</c:v>
                </c:pt>
                <c:pt idx="236">
                  <c:v>6.4544508918267605E-06</c:v>
                </c:pt>
                <c:pt idx="237">
                  <c:v>6.518182223800509E-06</c:v>
                </c:pt>
                <c:pt idx="238">
                  <c:v>6.581261742983671E-06</c:v>
                </c:pt>
                <c:pt idx="239">
                  <c:v>6.643683141476906E-06</c:v>
                </c:pt>
                <c:pt idx="240">
                  <c:v>6.705440177192374E-06</c:v>
                </c:pt>
                <c:pt idx="241">
                  <c:v>6.766526674477968E-06</c:v>
                </c:pt>
                <c:pt idx="242">
                  <c:v>6.826936524734871E-06</c:v>
                </c:pt>
                <c:pt idx="243">
                  <c:v>6.886663687028393E-06</c:v>
                </c:pt>
                <c:pt idx="244">
                  <c:v>6.945702188692081E-06</c:v>
                </c:pt>
                <c:pt idx="245">
                  <c:v>7.00404612592497E-06</c:v>
                </c:pt>
                <c:pt idx="246">
                  <c:v>7.061689664381946E-06</c:v>
                </c:pt>
                <c:pt idx="247">
                  <c:v>7.118627039757212E-06</c:v>
                </c:pt>
                <c:pt idx="248">
                  <c:v>7.174852558360667E-06</c:v>
                </c:pt>
                <c:pt idx="249">
                  <c:v>7.230360597687309E-06</c:v>
                </c:pt>
                <c:pt idx="250">
                  <c:v>7.2851456069794636E-06</c:v>
                </c:pt>
                <c:pt idx="251">
                  <c:v>7.339202107781853E-06</c:v>
                </c:pt>
                <c:pt idx="252">
                  <c:v>7.392524694489446E-06</c:v>
                </c:pt>
                <c:pt idx="253">
                  <c:v>7.4451080348880075E-06</c:v>
                </c:pt>
                <c:pt idx="254">
                  <c:v>7.496946870687322E-06</c:v>
                </c:pt>
                <c:pt idx="255">
                  <c:v>7.548036018046996E-06</c:v>
                </c:pt>
                <c:pt idx="256">
                  <c:v>7.59837036809488E-06</c:v>
                </c:pt>
                <c:pt idx="257">
                  <c:v>7.647944887437903E-06</c:v>
                </c:pt>
                <c:pt idx="258">
                  <c:v>7.69675461866545E-06</c:v>
                </c:pt>
                <c:pt idx="259">
                  <c:v>7.74479468084507E-06</c:v>
                </c:pt>
                <c:pt idx="260">
                  <c:v>7.79206027001058E-06</c:v>
                </c:pt>
                <c:pt idx="261">
                  <c:v>7.838546659642451E-06</c:v>
                </c:pt>
                <c:pt idx="262">
                  <c:v>7.884249201140463E-06</c:v>
                </c:pt>
                <c:pt idx="263">
                  <c:v>7.929163324288542E-06</c:v>
                </c:pt>
                <c:pt idx="264">
                  <c:v>7.97328453771181E-06</c:v>
                </c:pt>
                <c:pt idx="265">
                  <c:v>8.016608429325684E-06</c:v>
                </c:pt>
                <c:pt idx="266">
                  <c:v>8.059130666777112E-06</c:v>
                </c:pt>
                <c:pt idx="267">
                  <c:v>8.10084699787778E-06</c:v>
                </c:pt>
                <c:pt idx="268">
                  <c:v>8.141753251029344E-06</c:v>
                </c:pt>
                <c:pt idx="269">
                  <c:v>8.181845335640578E-06</c:v>
                </c:pt>
                <c:pt idx="270">
                  <c:v>8.221119242536433E-06</c:v>
                </c:pt>
                <c:pt idx="271">
                  <c:v>8.25957104435894E-06</c:v>
                </c:pt>
                <c:pt idx="272">
                  <c:v>8.297196895959969E-06</c:v>
                </c:pt>
                <c:pt idx="273">
                  <c:v>8.333993034785703E-06</c:v>
                </c:pt>
                <c:pt idx="274">
                  <c:v>8.369955781252932E-06</c:v>
                </c:pt>
                <c:pt idx="275">
                  <c:v>8.405081539116976E-06</c:v>
                </c:pt>
                <c:pt idx="276">
                  <c:v>8.439366795831318E-06</c:v>
                </c:pt>
                <c:pt idx="277">
                  <c:v>8.47280812289886E-06</c:v>
                </c:pt>
                <c:pt idx="278">
                  <c:v>8.505402176214763E-06</c:v>
                </c:pt>
                <c:pt idx="279">
                  <c:v>8.537145696400856E-06</c:v>
                </c:pt>
                <c:pt idx="280">
                  <c:v>8.568035509131573E-06</c:v>
                </c:pt>
                <c:pt idx="281">
                  <c:v>8.598068525451386E-06</c:v>
                </c:pt>
                <c:pt idx="282">
                  <c:v>8.627241742083681E-06</c:v>
                </c:pt>
                <c:pt idx="283">
                  <c:v>8.655552241731114E-06</c:v>
                </c:pt>
                <c:pt idx="284">
                  <c:v>8.68299719336731E-06</c:v>
                </c:pt>
                <c:pt idx="285">
                  <c:v>8.709573852519976E-06</c:v>
                </c:pt>
                <c:pt idx="286">
                  <c:v>8.735279561545344E-06</c:v>
                </c:pt>
                <c:pt idx="287">
                  <c:v>8.760111749893936E-06</c:v>
                </c:pt>
                <c:pt idx="288">
                  <c:v>8.784067934367605E-06</c:v>
                </c:pt>
                <c:pt idx="289">
                  <c:v>8.807145719367871E-06</c:v>
                </c:pt>
                <c:pt idx="290">
                  <c:v>8.829342797135461E-06</c:v>
                </c:pt>
                <c:pt idx="291">
                  <c:v>8.8506569479811E-06</c:v>
                </c:pt>
                <c:pt idx="292">
                  <c:v>8.871086040507462E-06</c:v>
                </c:pt>
                <c:pt idx="293">
                  <c:v>8.890628031822322E-06</c:v>
                </c:pt>
                <c:pt idx="294">
                  <c:v>8.909280967742831E-06</c:v>
                </c:pt>
                <c:pt idx="295">
                  <c:v>8.927042982990944E-06</c:v>
                </c:pt>
                <c:pt idx="296">
                  <c:v>8.943912301379934E-06</c:v>
                </c:pt>
                <c:pt idx="297">
                  <c:v>8.959887235992022E-06</c:v>
                </c:pt>
                <c:pt idx="298">
                  <c:v>8.974966189347058E-06</c:v>
                </c:pt>
                <c:pt idx="299">
                  <c:v>8.989147653562272E-06</c:v>
                </c:pt>
                <c:pt idx="300">
                  <c:v>9.002430210503062E-06</c:v>
                </c:pt>
                <c:pt idx="301">
                  <c:v>9.014812531924802E-06</c:v>
                </c:pt>
                <c:pt idx="302">
                  <c:v>9.026293379605668E-06</c:v>
                </c:pt>
                <c:pt idx="303">
                  <c:v>9.036871605470459E-06</c:v>
                </c:pt>
                <c:pt idx="304">
                  <c:v>9.046546151705406E-06</c:v>
                </c:pt>
                <c:pt idx="305">
                  <c:v>9.055316050863944E-06</c:v>
                </c:pt>
                <c:pt idx="306">
                  <c:v>9.063180425963467E-06</c:v>
                </c:pt>
                <c:pt idx="307">
                  <c:v>9.07013849057302E-06</c:v>
                </c:pt>
                <c:pt idx="308">
                  <c:v>9.07618954889194E-06</c:v>
                </c:pt>
                <c:pt idx="309">
                  <c:v>9.081332995819434E-06</c:v>
                </c:pt>
                <c:pt idx="310">
                  <c:v>9.085568317015102E-06</c:v>
                </c:pt>
                <c:pt idx="311">
                  <c:v>9.088895088950347E-06</c:v>
                </c:pt>
                <c:pt idx="312">
                  <c:v>9.091312978950753E-06</c:v>
                </c:pt>
                <c:pt idx="313">
                  <c:v>9.092821745229332E-06</c:v>
                </c:pt>
                <c:pt idx="314">
                  <c:v>9.093421236910713E-06</c:v>
                </c:pt>
                <c:pt idx="315">
                  <c:v>9.093111394046232E-06</c:v>
                </c:pt>
                <c:pt idx="316">
                  <c:v>9.091892247619911E-06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Momente!$D$4</c:f>
              <c:strCache>
                <c:ptCount val="1"/>
                <c:pt idx="0">
                  <c:v>phi4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>
                <c:ptCount val="3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</c:numCache>
            </c:numRef>
          </c:xVal>
          <c:yVal>
            <c:numRef>
              <c:f>Momente!$D$5:$D$321</c:f>
              <c:numCache>
                <c:ptCount val="317"/>
                <c:pt idx="0">
                  <c:v>2.72802983095832E-05</c:v>
                </c:pt>
                <c:pt idx="1">
                  <c:v>2.727893430603447E-05</c:v>
                </c:pt>
                <c:pt idx="2">
                  <c:v>2.727484243178751E-05</c:v>
                </c:pt>
                <c:pt idx="3">
                  <c:v>2.7268023096026333E-05</c:v>
                </c:pt>
                <c:pt idx="4">
                  <c:v>2.7258476980678823E-05</c:v>
                </c:pt>
                <c:pt idx="5">
                  <c:v>2.7246205040348578E-05</c:v>
                </c:pt>
                <c:pt idx="6">
                  <c:v>2.7231208502219387E-05</c:v>
                </c:pt>
                <c:pt idx="7">
                  <c:v>2.721348886593257E-05</c:v>
                </c:pt>
                <c:pt idx="8">
                  <c:v>2.7193047903436997E-05</c:v>
                </c:pt>
                <c:pt idx="9">
                  <c:v>2.7169887658811872E-05</c:v>
                </c:pt>
                <c:pt idx="10">
                  <c:v>2.714401044806237E-05</c:v>
                </c:pt>
                <c:pt idx="11">
                  <c:v>2.7115418858887987E-05</c:v>
                </c:pt>
                <c:pt idx="12">
                  <c:v>2.7084115750423827E-05</c:v>
                </c:pt>
                <c:pt idx="13">
                  <c:v>2.7050104252954648E-05</c:v>
                </c:pt>
                <c:pt idx="14">
                  <c:v>2.7013387767601845E-05</c:v>
                </c:pt>
                <c:pt idx="15">
                  <c:v>2.697396996598337E-05</c:v>
                </c:pt>
                <c:pt idx="16">
                  <c:v>2.6931854789846527E-05</c:v>
                </c:pt>
                <c:pt idx="17">
                  <c:v>2.6887046450673842E-05</c:v>
                </c:pt>
                <c:pt idx="18">
                  <c:v>2.683954942926188E-05</c:v>
                </c:pt>
                <c:pt idx="19">
                  <c:v>2.678936847527321E-05</c:v>
                </c:pt>
                <c:pt idx="20">
                  <c:v>2.6736508606761416E-05</c:v>
                </c:pt>
                <c:pt idx="21">
                  <c:v>2.6680975109669292E-05</c:v>
                </c:pt>
                <c:pt idx="22">
                  <c:v>2.662277353730027E-05</c:v>
                </c:pt>
                <c:pt idx="23">
                  <c:v>2.6561909709763095E-05</c:v>
                </c:pt>
                <c:pt idx="24">
                  <c:v>2.6498389713389786E-05</c:v>
                </c:pt>
                <c:pt idx="25">
                  <c:v>2.6432219900127066E-05</c:v>
                </c:pt>
                <c:pt idx="26">
                  <c:v>2.6363406886901106E-05</c:v>
                </c:pt>
                <c:pt idx="27">
                  <c:v>2.6291957554955886E-05</c:v>
                </c:pt>
                <c:pt idx="28">
                  <c:v>2.621787904916506E-05</c:v>
                </c:pt>
                <c:pt idx="29">
                  <c:v>2.6141178777317483E-05</c:v>
                </c:pt>
                <c:pt idx="30">
                  <c:v>2.606186440937642E-05</c:v>
                </c:pt>
                <c:pt idx="31">
                  <c:v>2.5979943876712558E-05</c:v>
                </c:pt>
                <c:pt idx="32">
                  <c:v>2.589542537131091E-05</c:v>
                </c:pt>
                <c:pt idx="33">
                  <c:v>2.580831734495158E-05</c:v>
                </c:pt>
                <c:pt idx="34">
                  <c:v>2.5718628508364616E-05</c:v>
                </c:pt>
                <c:pt idx="35">
                  <c:v>2.5626367830358933E-05</c:v>
                </c:pt>
                <c:pt idx="36">
                  <c:v>2.5531544536925452E-05</c:v>
                </c:pt>
                <c:pt idx="37">
                  <c:v>2.543416811031449E-05</c:v>
                </c:pt>
                <c:pt idx="38">
                  <c:v>2.533424828808757E-05</c:v>
                </c:pt>
                <c:pt idx="39">
                  <c:v>2.5231795062143644E-05</c:v>
                </c:pt>
                <c:pt idx="40">
                  <c:v>2.512681867771993E-05</c:v>
                </c:pt>
                <c:pt idx="41">
                  <c:v>2.5019329632367384E-05</c:v>
                </c:pt>
                <c:pt idx="42">
                  <c:v>2.490933867490098E-05</c:v>
                </c:pt>
                <c:pt idx="43">
                  <c:v>2.4796856804324793E-05</c:v>
                </c:pt>
                <c:pt idx="44">
                  <c:v>2.4681895268732154E-05</c:v>
                </c:pt>
                <c:pt idx="45">
                  <c:v>2.4564465564180822E-05</c:v>
                </c:pt>
                <c:pt idx="46">
                  <c:v>2.444457943354339E-05</c:v>
                </c:pt>
                <c:pt idx="47">
                  <c:v>2.432224886533302E-05</c:v>
                </c:pt>
                <c:pt idx="48">
                  <c:v>2.4197486092504585E-05</c:v>
                </c:pt>
                <c:pt idx="49">
                  <c:v>2.4070303591231403E-05</c:v>
                </c:pt>
                <c:pt idx="50">
                  <c:v>2.394071407965763E-05</c:v>
                </c:pt>
                <c:pt idx="51">
                  <c:v>2.3808730516626414E-05</c:v>
                </c:pt>
                <c:pt idx="52">
                  <c:v>2.367436610038407E-05</c:v>
                </c:pt>
                <c:pt idx="53">
                  <c:v>2.353763426726026E-05</c:v>
                </c:pt>
                <c:pt idx="54">
                  <c:v>2.3398548690324362E-05</c:v>
                </c:pt>
                <c:pt idx="55">
                  <c:v>2.3257123278018163E-05</c:v>
                </c:pt>
                <c:pt idx="56">
                  <c:v>2.311337217276502E-05</c:v>
                </c:pt>
                <c:pt idx="57">
                  <c:v>2.296730974955569E-05</c:v>
                </c:pt>
                <c:pt idx="58">
                  <c:v>2.2818950614510758E-05</c:v>
                </c:pt>
                <c:pt idx="59">
                  <c:v>2.266830960342011E-05</c:v>
                </c:pt>
                <c:pt idx="60">
                  <c:v>2.2515401780259308E-05</c:v>
                </c:pt>
                <c:pt idx="61">
                  <c:v>2.236024243568326E-05</c:v>
                </c:pt>
                <c:pt idx="62">
                  <c:v>2.2202847085497106E-05</c:v>
                </c:pt>
                <c:pt idx="63">
                  <c:v>2.2043231469104723E-05</c:v>
                </c:pt>
                <c:pt idx="64">
                  <c:v>2.1881411547934724E-05</c:v>
                </c:pt>
                <c:pt idx="65">
                  <c:v>2.1717403503844384E-05</c:v>
                </c:pt>
                <c:pt idx="66">
                  <c:v>2.1551223737501427E-05</c:v>
                </c:pt>
                <c:pt idx="67">
                  <c:v>2.1382888866744023E-05</c:v>
                </c:pt>
                <c:pt idx="68">
                  <c:v>2.121241572491895E-05</c:v>
                </c:pt>
                <c:pt idx="69">
                  <c:v>2.1039821359198347E-05</c:v>
                </c:pt>
                <c:pt idx="70">
                  <c:v>2.0865123028874944E-05</c:v>
                </c:pt>
                <c:pt idx="71">
                  <c:v>2.0688338203636208E-05</c:v>
                </c:pt>
                <c:pt idx="72">
                  <c:v>2.050948456181733E-05</c:v>
                </c:pt>
                <c:pt idx="73">
                  <c:v>2.032857998863344E-05</c:v>
                </c:pt>
                <c:pt idx="74">
                  <c:v>2.0145642574391114E-05</c:v>
                </c:pt>
                <c:pt idx="75">
                  <c:v>1.996069061267934E-05</c:v>
                </c:pt>
                <c:pt idx="76">
                  <c:v>1.977374259854015E-05</c:v>
                </c:pt>
                <c:pt idx="77">
                  <c:v>1.958481722661916E-05</c:v>
                </c:pt>
                <c:pt idx="78">
                  <c:v>1.939393338929614E-05</c:v>
                </c:pt>
                <c:pt idx="79">
                  <c:v>1.920111017479575E-05</c:v>
                </c:pt>
                <c:pt idx="80">
                  <c:v>1.9006366865278754E-05</c:v>
                </c:pt>
                <c:pt idx="81">
                  <c:v>1.880972293491381E-05</c:v>
                </c:pt>
                <c:pt idx="82">
                  <c:v>1.8611198047930098E-05</c:v>
                </c:pt>
                <c:pt idx="83">
                  <c:v>1.8410812056650864E-05</c:v>
                </c:pt>
                <c:pt idx="84">
                  <c:v>1.820858499950827E-05</c:v>
                </c:pt>
                <c:pt idx="85">
                  <c:v>1.800453709903948E-05</c:v>
                </c:pt>
                <c:pt idx="86">
                  <c:v>1.779868875986452E-05</c:v>
                </c:pt>
                <c:pt idx="87">
                  <c:v>1.7591060566645776E-05</c:v>
                </c:pt>
                <c:pt idx="88">
                  <c:v>1.7381673282029533E-05</c:v>
                </c:pt>
                <c:pt idx="89">
                  <c:v>1.7170547844569765E-05</c:v>
                </c:pt>
                <c:pt idx="90">
                  <c:v>1.695770536663427E-05</c:v>
                </c:pt>
                <c:pt idx="91">
                  <c:v>1.6743167132293498E-05</c:v>
                </c:pt>
                <c:pt idx="92">
                  <c:v>1.6526954595192092E-05</c:v>
                </c:pt>
                <c:pt idx="93">
                  <c:v>1.6309089376403582E-05</c:v>
                </c:pt>
                <c:pt idx="94">
                  <c:v>1.6089593262268296E-05</c:v>
                </c:pt>
                <c:pt idx="95">
                  <c:v>1.5868488202214713E-05</c:v>
                </c:pt>
                <c:pt idx="96">
                  <c:v>1.5645796306564623E-05</c:v>
                </c:pt>
                <c:pt idx="97">
                  <c:v>1.5421539844321996E-05</c:v>
                </c:pt>
                <c:pt idx="98">
                  <c:v>1.519574124094616E-05</c:v>
                </c:pt>
                <c:pt idx="99">
                  <c:v>1.4968423076109322E-05</c:v>
                </c:pt>
                <c:pt idx="100">
                  <c:v>1.4739608081438519E-05</c:v>
                </c:pt>
                <c:pt idx="101">
                  <c:v>1.4509319138242538E-05</c:v>
                </c:pt>
                <c:pt idx="102">
                  <c:v>1.4277579275223791E-05</c:v>
                </c:pt>
                <c:pt idx="103">
                  <c:v>1.4044411666175444E-05</c:v>
                </c:pt>
                <c:pt idx="104">
                  <c:v>1.3809839627664141E-05</c:v>
                </c:pt>
                <c:pt idx="105">
                  <c:v>1.3573886616698227E-05</c:v>
                </c:pt>
                <c:pt idx="106">
                  <c:v>1.3336576228382158E-05</c:v>
                </c:pt>
                <c:pt idx="107">
                  <c:v>1.309793219355705E-05</c:v>
                </c:pt>
                <c:pt idx="108">
                  <c:v>1.2857978376427496E-05</c:v>
                </c:pt>
                <c:pt idx="109">
                  <c:v>1.2616738772175241E-05</c:v>
                </c:pt>
                <c:pt idx="110">
                  <c:v>1.2374237504559684E-05</c:v>
                </c:pt>
                <c:pt idx="111">
                  <c:v>1.2130498823505482E-05</c:v>
                </c:pt>
                <c:pt idx="112">
                  <c:v>1.1885547102677664E-05</c:v>
                </c:pt>
                <c:pt idx="113">
                  <c:v>1.1639406837044168E-05</c:v>
                </c:pt>
                <c:pt idx="114">
                  <c:v>1.1392102640426442E-05</c:v>
                </c:pt>
                <c:pt idx="115">
                  <c:v>1.1143659243038036E-05</c:v>
                </c:pt>
                <c:pt idx="116">
                  <c:v>1.0894101489011703E-05</c:v>
                </c:pt>
                <c:pt idx="117">
                  <c:v>1.0643454333914855E-05</c:v>
                </c:pt>
                <c:pt idx="118">
                  <c:v>1.0391742842254132E-05</c:v>
                </c:pt>
                <c:pt idx="119">
                  <c:v>1.0138992184968938E-05</c:v>
                </c:pt>
                <c:pt idx="120">
                  <c:v>9.88522763691436E-06</c:v>
                </c:pt>
                <c:pt idx="121">
                  <c:v>9.630474574333776E-06</c:v>
                </c:pt>
                <c:pt idx="122">
                  <c:v>9.374758472321123E-06</c:v>
                </c:pt>
                <c:pt idx="123">
                  <c:v>9.118104902273491E-06</c:v>
                </c:pt>
                <c:pt idx="124">
                  <c:v>8.86053952933405E-06</c:v>
                </c:pt>
                <c:pt idx="125">
                  <c:v>8.602088109825432E-06</c:v>
                </c:pt>
                <c:pt idx="126">
                  <c:v>8.342776488674214E-06</c:v>
                </c:pt>
                <c:pt idx="127">
                  <c:v>8.082630596826421E-06</c:v>
                </c:pt>
                <c:pt idx="128">
                  <c:v>7.821676448654425E-06</c:v>
                </c:pt>
                <c:pt idx="129">
                  <c:v>7.559940139355629E-06</c:v>
                </c:pt>
                <c:pt idx="130">
                  <c:v>7.297447842342824E-06</c:v>
                </c:pt>
                <c:pt idx="131">
                  <c:v>7.034225806626951E-06</c:v>
                </c:pt>
                <c:pt idx="132">
                  <c:v>6.770300354192272E-06</c:v>
                </c:pt>
                <c:pt idx="133">
                  <c:v>6.505697877364073E-06</c:v>
                </c:pt>
                <c:pt idx="134">
                  <c:v>6.240444836169534E-06</c:v>
                </c:pt>
                <c:pt idx="135">
                  <c:v>5.9745677556917315E-06</c:v>
                </c:pt>
                <c:pt idx="136">
                  <c:v>5.708093223417126E-06</c:v>
                </c:pt>
                <c:pt idx="137">
                  <c:v>5.441047886576931E-06</c:v>
                </c:pt>
                <c:pt idx="138">
                  <c:v>5.17345844948227E-06</c:v>
                </c:pt>
                <c:pt idx="139">
                  <c:v>4.905351670853861E-06</c:v>
                </c:pt>
                <c:pt idx="140">
                  <c:v>4.636754361146122E-06</c:v>
                </c:pt>
                <c:pt idx="141">
                  <c:v>4.367693379866243E-06</c:v>
                </c:pt>
                <c:pt idx="142">
                  <c:v>4.098195632888108E-06</c:v>
                </c:pt>
                <c:pt idx="143">
                  <c:v>3.828288069761837E-06</c:v>
                </c:pt>
                <c:pt idx="144">
                  <c:v>3.557997681018818E-06</c:v>
                </c:pt>
                <c:pt idx="145">
                  <c:v>3.287351495472663E-06</c:v>
                </c:pt>
                <c:pt idx="146">
                  <c:v>3.0163765775164344E-06</c:v>
                </c:pt>
                <c:pt idx="147">
                  <c:v>2.745100024416092E-06</c:v>
                </c:pt>
                <c:pt idx="148">
                  <c:v>2.473548963600861E-06</c:v>
                </c:pt>
                <c:pt idx="149">
                  <c:v>2.201750549950577E-06</c:v>
                </c:pt>
                <c:pt idx="150">
                  <c:v>1.9297319630800848E-06</c:v>
                </c:pt>
                <c:pt idx="151">
                  <c:v>1.6575204046213888E-06</c:v>
                </c:pt>
                <c:pt idx="152">
                  <c:v>1.3851430955034931E-06</c:v>
                </c:pt>
                <c:pt idx="153">
                  <c:v>1.1126272732303047E-06</c:v>
                </c:pt>
                <c:pt idx="154">
                  <c:v>8.400001891570042E-07</c:v>
                </c:pt>
                <c:pt idx="155">
                  <c:v>5.672891057647855E-07</c:v>
                </c:pt>
                <c:pt idx="156">
                  <c:v>2.9452129393470546E-07</c:v>
                </c:pt>
                <c:pt idx="157">
                  <c:v>2.1724030220689878E-08</c:v>
                </c:pt>
                <c:pt idx="158">
                  <c:v>-2.5107540587824453E-07</c:v>
                </c:pt>
                <c:pt idx="159">
                  <c:v>-5.238497346458198E-07</c:v>
                </c:pt>
                <c:pt idx="160">
                  <c:v>-7.965716788764707E-07</c:v>
                </c:pt>
                <c:pt idx="161">
                  <c:v>-1.0692139666030656E-06</c:v>
                </c:pt>
                <c:pt idx="162">
                  <c:v>-1.3417493338239847E-06</c:v>
                </c:pt>
                <c:pt idx="163">
                  <c:v>-1.614150527229642E-06</c:v>
                </c:pt>
                <c:pt idx="164">
                  <c:v>-1.886390306927697E-06</c:v>
                </c:pt>
                <c:pt idx="165">
                  <c:v>-2.1584414491670703E-06</c:v>
                </c:pt>
                <c:pt idx="166">
                  <c:v>-2.4302767490601983E-06</c:v>
                </c:pt>
                <c:pt idx="167">
                  <c:v>-2.701869023303644E-06</c:v>
                </c:pt>
                <c:pt idx="168">
                  <c:v>-2.9731911128963092E-06</c:v>
                </c:pt>
                <c:pt idx="169">
                  <c:v>-3.2442158858553357E-06</c:v>
                </c:pt>
                <c:pt idx="170">
                  <c:v>-3.5149162399293054E-06</c:v>
                </c:pt>
                <c:pt idx="171">
                  <c:v>-3.7852651053083453E-06</c:v>
                </c:pt>
                <c:pt idx="172">
                  <c:v>-4.055235447331231E-06</c:v>
                </c:pt>
                <c:pt idx="173">
                  <c:v>-4.3248002691887584E-06</c:v>
                </c:pt>
                <c:pt idx="174">
                  <c:v>-4.5939326146233325E-06</c:v>
                </c:pt>
                <c:pt idx="175">
                  <c:v>-4.862605570624708E-06</c:v>
                </c:pt>
                <c:pt idx="176">
                  <c:v>-5.130792270121179E-06</c:v>
                </c:pt>
                <c:pt idx="177">
                  <c:v>-5.398465894666284E-06</c:v>
                </c:pt>
                <c:pt idx="178">
                  <c:v>-5.665599677120653E-06</c:v>
                </c:pt>
                <c:pt idx="179">
                  <c:v>-5.932166904328603E-06</c:v>
                </c:pt>
                <c:pt idx="180">
                  <c:v>-6.198140919789576E-06</c:v>
                </c:pt>
                <c:pt idx="181">
                  <c:v>-6.463495126323694E-06</c:v>
                </c:pt>
                <c:pt idx="182">
                  <c:v>-6.728202988731385E-06</c:v>
                </c:pt>
                <c:pt idx="183">
                  <c:v>-6.992238036447019E-06</c:v>
                </c:pt>
                <c:pt idx="184">
                  <c:v>-7.255573866185855E-06</c:v>
                </c:pt>
                <c:pt idx="185">
                  <c:v>-7.518184144584362E-06</c:v>
                </c:pt>
                <c:pt idx="186">
                  <c:v>-7.780042610833566E-06</c:v>
                </c:pt>
                <c:pt idx="187">
                  <c:v>-8.041123079305013E-06</c:v>
                </c:pt>
                <c:pt idx="188">
                  <c:v>-8.301399442169442E-06</c:v>
                </c:pt>
                <c:pt idx="189">
                  <c:v>-8.560845672007464E-06</c:v>
                </c:pt>
                <c:pt idx="190">
                  <c:v>-8.819435824412322E-06</c:v>
                </c:pt>
                <c:pt idx="191">
                  <c:v>-9.077144040584222E-06</c:v>
                </c:pt>
                <c:pt idx="192">
                  <c:v>-9.333944549916325E-06</c:v>
                </c:pt>
                <c:pt idx="193">
                  <c:v>-9.589811672571696E-06</c:v>
                </c:pt>
                <c:pt idx="194">
                  <c:v>-9.844719822051297E-06</c:v>
                </c:pt>
                <c:pt idx="195">
                  <c:v>-1.0098643507752617E-05</c:v>
                </c:pt>
                <c:pt idx="196">
                  <c:v>-1.035155733751865E-05</c:v>
                </c:pt>
                <c:pt idx="197">
                  <c:v>-1.0603436020177198E-05</c:v>
                </c:pt>
                <c:pt idx="198">
                  <c:v>-1.0854254368069918E-05</c:v>
                </c:pt>
                <c:pt idx="199">
                  <c:v>-1.1103987299570993E-05</c:v>
                </c:pt>
                <c:pt idx="200">
                  <c:v>-1.13526098415954E-05</c:v>
                </c:pt>
                <c:pt idx="201">
                  <c:v>-1.1600097132096126E-05</c:v>
                </c:pt>
                <c:pt idx="202">
                  <c:v>-1.1846424422550356E-05</c:v>
                </c:pt>
                <c:pt idx="203">
                  <c:v>-1.209156708043432E-05</c:v>
                </c:pt>
                <c:pt idx="204">
                  <c:v>-1.2335500591686535E-05</c:v>
                </c:pt>
                <c:pt idx="205">
                  <c:v>-1.257820056315911E-05</c:v>
                </c:pt>
                <c:pt idx="206">
                  <c:v>-1.2819642725057186E-05</c:v>
                </c:pt>
                <c:pt idx="207">
                  <c:v>-1.3059802933365737E-05</c:v>
                </c:pt>
                <c:pt idx="208">
                  <c:v>-1.3298657172264087E-05</c:v>
                </c:pt>
                <c:pt idx="209">
                  <c:v>-1.3536181556527381E-05</c:v>
                </c:pt>
                <c:pt idx="210">
                  <c:v>-1.377235233391514E-05</c:v>
                </c:pt>
                <c:pt idx="211">
                  <c:v>-1.4007145887546433E-05</c:v>
                </c:pt>
                <c:pt idx="212">
                  <c:v>-1.424053873826157E-05</c:v>
                </c:pt>
                <c:pt idx="213">
                  <c:v>-1.447250754696994E-05</c:v>
                </c:pt>
                <c:pt idx="214">
                  <c:v>-1.4703029116984014E-05</c:v>
                </c:pt>
                <c:pt idx="215">
                  <c:v>-1.493208039633885E-05</c:v>
                </c:pt>
                <c:pt idx="216">
                  <c:v>-1.5159638480097416E-05</c:v>
                </c:pt>
                <c:pt idx="217">
                  <c:v>-1.538568061264096E-05</c:v>
                </c:pt>
                <c:pt idx="218">
                  <c:v>-1.5610184189944595E-05</c:v>
                </c:pt>
                <c:pt idx="219">
                  <c:v>-1.5833126761837683E-05</c:v>
                </c:pt>
                <c:pt idx="220">
                  <c:v>-1.605448603424883E-05</c:v>
                </c:pt>
                <c:pt idx="221">
                  <c:v>-1.6274239871435232E-05</c:v>
                </c:pt>
                <c:pt idx="222">
                  <c:v>-1.6492366298196328E-05</c:v>
                </c:pt>
                <c:pt idx="223">
                  <c:v>-1.670884350207118E-05</c:v>
                </c:pt>
                <c:pt idx="224">
                  <c:v>-1.6923649835519814E-05</c:v>
                </c:pt>
                <c:pt idx="225">
                  <c:v>-1.713676381808789E-05</c:v>
                </c:pt>
                <c:pt idx="226">
                  <c:v>-1.7348164138554745E-05</c:v>
                </c:pt>
                <c:pt idx="227">
                  <c:v>-1.7557829657064503E-05</c:v>
                </c:pt>
                <c:pt idx="228">
                  <c:v>-1.776573940724003E-05</c:v>
                </c:pt>
                <c:pt idx="229">
                  <c:v>-1.7971872598279584E-05</c:v>
                </c:pt>
                <c:pt idx="230">
                  <c:v>-1.81762086170358E-05</c:v>
                </c:pt>
                <c:pt idx="231">
                  <c:v>-1.837872703007712E-05</c:v>
                </c:pt>
                <c:pt idx="232">
                  <c:v>-1.8579407585730974E-05</c:v>
                </c:pt>
                <c:pt idx="233">
                  <c:v>-1.877823021610904E-05</c:v>
                </c:pt>
                <c:pt idx="234">
                  <c:v>-1.8975175039113968E-05</c:v>
                </c:pt>
                <c:pt idx="235">
                  <c:v>-1.917022236042758E-05</c:v>
                </c:pt>
                <c:pt idx="236">
                  <c:v>-1.9363352675480278E-05</c:v>
                </c:pt>
                <c:pt idx="237">
                  <c:v>-1.9554546671401523E-05</c:v>
                </c:pt>
                <c:pt idx="238">
                  <c:v>-1.9743785228951008E-05</c:v>
                </c:pt>
                <c:pt idx="239">
                  <c:v>-1.9931049424430714E-05</c:v>
                </c:pt>
                <c:pt idx="240">
                  <c:v>-2.011632053157712E-05</c:v>
                </c:pt>
                <c:pt idx="241">
                  <c:v>-2.02995800234339E-05</c:v>
                </c:pt>
                <c:pt idx="242">
                  <c:v>-2.048080957420461E-05</c:v>
                </c:pt>
                <c:pt idx="243">
                  <c:v>-2.0659991061085178E-05</c:v>
                </c:pt>
                <c:pt idx="244">
                  <c:v>-2.083710656607624E-05</c:v>
                </c:pt>
                <c:pt idx="245">
                  <c:v>-2.1012138377774908E-05</c:v>
                </c:pt>
                <c:pt idx="246">
                  <c:v>-2.1185068993145837E-05</c:v>
                </c:pt>
                <c:pt idx="247">
                  <c:v>-2.1355881119271632E-05</c:v>
                </c:pt>
                <c:pt idx="248">
                  <c:v>-2.1524557675082E-05</c:v>
                </c:pt>
                <c:pt idx="249">
                  <c:v>-2.1691081793061923E-05</c:v>
                </c:pt>
                <c:pt idx="250">
                  <c:v>-2.185543682093839E-05</c:v>
                </c:pt>
                <c:pt idx="251">
                  <c:v>-2.2017606323345555E-05</c:v>
                </c:pt>
                <c:pt idx="252">
                  <c:v>-2.2177574083468336E-05</c:v>
                </c:pt>
                <c:pt idx="253">
                  <c:v>-2.233532410466402E-05</c:v>
                </c:pt>
                <c:pt idx="254">
                  <c:v>-2.2490840612061963E-05</c:v>
                </c:pt>
                <c:pt idx="255">
                  <c:v>-2.2644108054140985E-05</c:v>
                </c:pt>
                <c:pt idx="256">
                  <c:v>-2.2795111104284635E-05</c:v>
                </c:pt>
                <c:pt idx="257">
                  <c:v>-2.2943834662313705E-05</c:v>
                </c:pt>
                <c:pt idx="258">
                  <c:v>-2.3090263855996345E-05</c:v>
                </c:pt>
                <c:pt idx="259">
                  <c:v>-2.3234384042535208E-05</c:v>
                </c:pt>
                <c:pt idx="260">
                  <c:v>-2.3376180810031736E-05</c:v>
                </c:pt>
                <c:pt idx="261">
                  <c:v>-2.351563997892735E-05</c:v>
                </c:pt>
                <c:pt idx="262">
                  <c:v>-2.3652747603421383E-05</c:v>
                </c:pt>
                <c:pt idx="263">
                  <c:v>-2.378748997286562E-05</c:v>
                </c:pt>
                <c:pt idx="264">
                  <c:v>-2.3919853613135427E-05</c:v>
                </c:pt>
                <c:pt idx="265">
                  <c:v>-2.4049825287977046E-05</c:v>
                </c:pt>
                <c:pt idx="266">
                  <c:v>-2.417739200033133E-05</c:v>
                </c:pt>
                <c:pt idx="267">
                  <c:v>-2.4302540993633336E-05</c:v>
                </c:pt>
                <c:pt idx="268">
                  <c:v>-2.4425259753088028E-05</c:v>
                </c:pt>
                <c:pt idx="269">
                  <c:v>-2.454553600692173E-05</c:v>
                </c:pt>
                <c:pt idx="270">
                  <c:v>-2.4663357727609295E-05</c:v>
                </c:pt>
                <c:pt idx="271">
                  <c:v>-2.4778713133076814E-05</c:v>
                </c:pt>
                <c:pt idx="272">
                  <c:v>-2.48915906878799E-05</c:v>
                </c:pt>
                <c:pt idx="273">
                  <c:v>-2.5001979104357103E-05</c:v>
                </c:pt>
                <c:pt idx="274">
                  <c:v>-2.5109867343758792E-05</c:v>
                </c:pt>
                <c:pt idx="275">
                  <c:v>-2.5215244617350923E-05</c:v>
                </c:pt>
                <c:pt idx="276">
                  <c:v>-2.531810038749395E-05</c:v>
                </c:pt>
                <c:pt idx="277">
                  <c:v>-2.5418424368696575E-05</c:v>
                </c:pt>
                <c:pt idx="278">
                  <c:v>-2.5516206528644285E-05</c:v>
                </c:pt>
                <c:pt idx="279">
                  <c:v>-2.5611437089202566E-05</c:v>
                </c:pt>
                <c:pt idx="280">
                  <c:v>-2.5704106527394714E-05</c:v>
                </c:pt>
                <c:pt idx="281">
                  <c:v>-2.579420557635415E-05</c:v>
                </c:pt>
                <c:pt idx="282">
                  <c:v>-2.588172522625104E-05</c:v>
                </c:pt>
                <c:pt idx="283">
                  <c:v>-2.5966656725193336E-05</c:v>
                </c:pt>
                <c:pt idx="284">
                  <c:v>-2.6048991580101925E-05</c:v>
                </c:pt>
                <c:pt idx="285">
                  <c:v>-2.6128721557559922E-05</c:v>
                </c:pt>
                <c:pt idx="286">
                  <c:v>-2.620583868463603E-05</c:v>
                </c:pt>
                <c:pt idx="287">
                  <c:v>-2.6280335249681805E-05</c:v>
                </c:pt>
                <c:pt idx="288">
                  <c:v>-2.635220380310281E-05</c:v>
                </c:pt>
                <c:pt idx="289">
                  <c:v>-2.6421437158103608E-05</c:v>
                </c:pt>
                <c:pt idx="290">
                  <c:v>-2.648802839140638E-05</c:v>
                </c:pt>
                <c:pt idx="291">
                  <c:v>-2.6551970843943297E-05</c:v>
                </c:pt>
                <c:pt idx="292">
                  <c:v>-2.6613258121522384E-05</c:v>
                </c:pt>
                <c:pt idx="293">
                  <c:v>-2.6671884095466963E-05</c:v>
                </c:pt>
                <c:pt idx="294">
                  <c:v>-2.672784290322849E-05</c:v>
                </c:pt>
                <c:pt idx="295">
                  <c:v>-2.6781128948972827E-05</c:v>
                </c:pt>
                <c:pt idx="296">
                  <c:v>-2.6831736904139798E-05</c:v>
                </c:pt>
                <c:pt idx="297">
                  <c:v>-2.6879661707976063E-05</c:v>
                </c:pt>
                <c:pt idx="298">
                  <c:v>-2.692489856804117E-05</c:v>
                </c:pt>
                <c:pt idx="299">
                  <c:v>-2.6967442960686812E-05</c:v>
                </c:pt>
                <c:pt idx="300">
                  <c:v>-2.7007290631509182E-05</c:v>
                </c:pt>
                <c:pt idx="301">
                  <c:v>-2.7044437595774402E-05</c:v>
                </c:pt>
                <c:pt idx="302">
                  <c:v>-2.7078880138817002E-05</c:v>
                </c:pt>
                <c:pt idx="303">
                  <c:v>-2.7110614816411374E-05</c:v>
                </c:pt>
                <c:pt idx="304">
                  <c:v>-2.7139638455116214E-05</c:v>
                </c:pt>
                <c:pt idx="305">
                  <c:v>-2.7165948152591828E-05</c:v>
                </c:pt>
                <c:pt idx="306">
                  <c:v>-2.71895412778904E-05</c:v>
                </c:pt>
                <c:pt idx="307">
                  <c:v>-2.7210415471719056E-05</c:v>
                </c:pt>
                <c:pt idx="308">
                  <c:v>-2.7228568646675816E-05</c:v>
                </c:pt>
                <c:pt idx="309">
                  <c:v>-2.7243998987458298E-05</c:v>
                </c:pt>
                <c:pt idx="310">
                  <c:v>-2.72567049510453E-05</c:v>
                </c:pt>
                <c:pt idx="311">
                  <c:v>-2.7266685266851035E-05</c:v>
                </c:pt>
                <c:pt idx="312">
                  <c:v>-2.7273938936852254E-05</c:v>
                </c:pt>
                <c:pt idx="313">
                  <c:v>-2.7278465235687992E-05</c:v>
                </c:pt>
                <c:pt idx="314">
                  <c:v>-2.7280263710732135E-05</c:v>
                </c:pt>
                <c:pt idx="315">
                  <c:v>-2.7279334182138692E-05</c:v>
                </c:pt>
                <c:pt idx="316">
                  <c:v>-2.7275676742859728E-05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Momente!$E$4</c:f>
              <c:strCache>
                <c:ptCount val="1"/>
                <c:pt idx="0">
                  <c:v>phi5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>
                <c:ptCount val="3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</c:numCache>
            </c:numRef>
          </c:xVal>
          <c:yVal>
            <c:numRef>
              <c:f>Momente!$E$5:$E$321</c:f>
              <c:numCache>
                <c:ptCount val="317"/>
                <c:pt idx="0">
                  <c:v>2.8096771807133788E-05</c:v>
                </c:pt>
                <c:pt idx="1">
                  <c:v>2.8095366980250382E-05</c:v>
                </c:pt>
                <c:pt idx="2">
                  <c:v>2.8091152640081675E-05</c:v>
                </c:pt>
                <c:pt idx="3">
                  <c:v>2.808412920805818E-05</c:v>
                </c:pt>
                <c:pt idx="4">
                  <c:v>2.807429738651724E-05</c:v>
                </c:pt>
                <c:pt idx="5">
                  <c:v>2.806165815863282E-05</c:v>
                </c:pt>
                <c:pt idx="6">
                  <c:v>2.804621278831717E-05</c:v>
                </c:pt>
                <c:pt idx="7">
                  <c:v>2.8027962820094456E-05</c:v>
                </c:pt>
                <c:pt idx="8">
                  <c:v>2.800691007894629E-05</c:v>
                </c:pt>
                <c:pt idx="9">
                  <c:v>2.7983056670129245E-05</c:v>
                </c:pt>
                <c:pt idx="10">
                  <c:v>2.7956404978964322E-05</c:v>
                </c:pt>
                <c:pt idx="11">
                  <c:v>2.792695767059843E-05</c:v>
                </c:pt>
                <c:pt idx="12">
                  <c:v>2.7894717689737864E-05</c:v>
                </c:pt>
                <c:pt idx="13">
                  <c:v>2.7859688260353846E-05</c:v>
                </c:pt>
                <c:pt idx="14">
                  <c:v>2.782187288536012E-05</c:v>
                </c:pt>
                <c:pt idx="15">
                  <c:v>2.7781275346262677E-05</c:v>
                </c:pt>
                <c:pt idx="16">
                  <c:v>2.7737899702781595E-05</c:v>
                </c:pt>
                <c:pt idx="17">
                  <c:v>2.7691750292445072E-05</c:v>
                </c:pt>
                <c:pt idx="18">
                  <c:v>2.7642831730155686E-05</c:v>
                </c:pt>
                <c:pt idx="19">
                  <c:v>2.75911489077289E-05</c:v>
                </c:pt>
                <c:pt idx="20">
                  <c:v>2.753670699340389E-05</c:v>
                </c:pt>
                <c:pt idx="21">
                  <c:v>2.747951143132672E-05</c:v>
                </c:pt>
                <c:pt idx="22">
                  <c:v>2.741956794100593E-05</c:v>
                </c:pt>
                <c:pt idx="23">
                  <c:v>2.7356882516740608E-05</c:v>
                </c:pt>
                <c:pt idx="24">
                  <c:v>2.7291461427020935E-05</c:v>
                </c:pt>
                <c:pt idx="25">
                  <c:v>2.7223311213901367E-05</c:v>
                </c:pt>
                <c:pt idx="26">
                  <c:v>2.715243869234643E-05</c:v>
                </c:pt>
                <c:pt idx="27">
                  <c:v>2.7078850949549212E-05</c:v>
                </c:pt>
                <c:pt idx="28">
                  <c:v>2.700255534422267E-05</c:v>
                </c:pt>
                <c:pt idx="29">
                  <c:v>2.692355950586377E-05</c:v>
                </c:pt>
                <c:pt idx="30">
                  <c:v>2.68418713339905E-05</c:v>
                </c:pt>
                <c:pt idx="31">
                  <c:v>2.6757498997351985E-05</c:v>
                </c:pt>
                <c:pt idx="32">
                  <c:v>2.6670450933111578E-05</c:v>
                </c:pt>
                <c:pt idx="33">
                  <c:v>2.6580735846003162E-05</c:v>
                </c:pt>
                <c:pt idx="34">
                  <c:v>2.6488362707460682E-05</c:v>
                </c:pt>
                <c:pt idx="35">
                  <c:v>2.639334075472102E-05</c:v>
                </c:pt>
                <c:pt idx="36">
                  <c:v>2.629567948990026E-05</c:v>
                </c:pt>
                <c:pt idx="37">
                  <c:v>2.619538867904351E-05</c:v>
                </c:pt>
                <c:pt idx="38">
                  <c:v>2.6092478351148267E-05</c:v>
                </c:pt>
                <c:pt idx="39">
                  <c:v>2.598695879716157E-05</c:v>
                </c:pt>
                <c:pt idx="40">
                  <c:v>2.5878840568950885E-05</c:v>
                </c:pt>
                <c:pt idx="41">
                  <c:v>2.5768134478248932E-05</c:v>
                </c:pt>
                <c:pt idx="42">
                  <c:v>2.5654851595572528E-05</c:v>
                </c:pt>
                <c:pt idx="43">
                  <c:v>2.553900324911554E-05</c:v>
                </c:pt>
                <c:pt idx="44">
                  <c:v>2.542060102361607E-05</c:v>
                </c:pt>
                <c:pt idx="45">
                  <c:v>2.5299656759198003E-05</c:v>
                </c:pt>
                <c:pt idx="46">
                  <c:v>2.5176182550186994E-05</c:v>
                </c:pt>
                <c:pt idx="47">
                  <c:v>2.505019074390105E-05</c:v>
                </c:pt>
                <c:pt idx="48">
                  <c:v>2.49216939394158E-05</c:v>
                </c:pt>
                <c:pt idx="49">
                  <c:v>2.4790704986304622E-05</c:v>
                </c:pt>
                <c:pt idx="50">
                  <c:v>2.4657236983353668E-05</c:v>
                </c:pt>
                <c:pt idx="51">
                  <c:v>2.4521303277252003E-05</c:v>
                </c:pt>
                <c:pt idx="52">
                  <c:v>2.4382917461256965E-05</c:v>
                </c:pt>
                <c:pt idx="53">
                  <c:v>2.424209337383483E-05</c:v>
                </c:pt>
                <c:pt idx="54">
                  <c:v>2.409884509727699E-05</c:v>
                </c:pt>
                <c:pt idx="55">
                  <c:v>2.3953186956291725E-05</c:v>
                </c:pt>
                <c:pt idx="56">
                  <c:v>2.3805133516571758E-05</c:v>
                </c:pt>
                <c:pt idx="57">
                  <c:v>2.365469958333768E-05</c:v>
                </c:pt>
                <c:pt idx="58">
                  <c:v>2.3501900199857444E-05</c:v>
                </c:pt>
                <c:pt idx="59">
                  <c:v>2.334675064594208E-05</c:v>
                </c:pt>
                <c:pt idx="60">
                  <c:v>2.318926643641768E-05</c:v>
                </c:pt>
                <c:pt idx="61">
                  <c:v>2.302946331957396E-05</c:v>
                </c:pt>
                <c:pt idx="62">
                  <c:v>2.286735727558944E-05</c:v>
                </c:pt>
                <c:pt idx="63">
                  <c:v>2.270296451493343E-05</c:v>
                </c:pt>
                <c:pt idx="64">
                  <c:v>2.2536301476745002E-05</c:v>
                </c:pt>
                <c:pt idx="65">
                  <c:v>2.2367384827189088E-05</c:v>
                </c:pt>
                <c:pt idx="66">
                  <c:v>2.2196231457789877E-05</c:v>
                </c:pt>
                <c:pt idx="67">
                  <c:v>2.2022858483741686E-05</c:v>
                </c:pt>
                <c:pt idx="68">
                  <c:v>2.1847283242197443E-05</c:v>
                </c:pt>
                <c:pt idx="69">
                  <c:v>2.166952329053499E-05</c:v>
                </c:pt>
                <c:pt idx="70">
                  <c:v>2.1489596404601358E-05</c:v>
                </c:pt>
                <c:pt idx="71">
                  <c:v>2.13075205769352E-05</c:v>
                </c:pt>
                <c:pt idx="72">
                  <c:v>2.112331401496756E-05</c:v>
                </c:pt>
                <c:pt idx="73">
                  <c:v>2.0936995139201126E-05</c:v>
                </c:pt>
                <c:pt idx="74">
                  <c:v>2.074858258136821E-05</c:v>
                </c:pt>
                <c:pt idx="75">
                  <c:v>2.0558095182567583E-05</c:v>
                </c:pt>
                <c:pt idx="76">
                  <c:v>2.036555199138039E-05</c:v>
                </c:pt>
                <c:pt idx="77">
                  <c:v>2.0170972261965292E-05</c:v>
                </c:pt>
                <c:pt idx="78">
                  <c:v>1.9974375452133087E-05</c:v>
                </c:pt>
                <c:pt idx="79">
                  <c:v>1.9775781221400927E-05</c:v>
                </c:pt>
                <c:pt idx="80">
                  <c:v>1.9575209429026392E-05</c:v>
                </c:pt>
                <c:pt idx="81">
                  <c:v>1.937268013202157E-05</c:v>
                </c:pt>
                <c:pt idx="82">
                  <c:v>1.9168213583147398E-05</c:v>
                </c:pt>
                <c:pt idx="83">
                  <c:v>1.8961830228888364E-05</c:v>
                </c:pt>
                <c:pt idx="84">
                  <c:v>1.8753550707407917E-05</c:v>
                </c:pt>
                <c:pt idx="85">
                  <c:v>1.8543395846484635E-05</c:v>
                </c:pt>
                <c:pt idx="86">
                  <c:v>1.8331386661429482E-05</c:v>
                </c:pt>
                <c:pt idx="87">
                  <c:v>1.811754435298429E-05</c:v>
                </c:pt>
                <c:pt idx="88">
                  <c:v>1.7901890305201703E-05</c:v>
                </c:pt>
                <c:pt idx="89">
                  <c:v>1.768444608330679E-05</c:v>
                </c:pt>
                <c:pt idx="90">
                  <c:v>1.7465233431540532E-05</c:v>
                </c:pt>
                <c:pt idx="91">
                  <c:v>1.7244274270985436E-05</c:v>
                </c:pt>
                <c:pt idx="92">
                  <c:v>1.702159069737342E-05</c:v>
                </c:pt>
                <c:pt idx="93">
                  <c:v>1.6797204978876282E-05</c:v>
                </c:pt>
                <c:pt idx="94">
                  <c:v>1.657113955387888E-05</c:v>
                </c:pt>
                <c:pt idx="95">
                  <c:v>1.6343417028735325E-05</c:v>
                </c:pt>
                <c:pt idx="96">
                  <c:v>1.6114060175508363E-05</c:v>
                </c:pt>
                <c:pt idx="97">
                  <c:v>1.588309192969219E-05</c:v>
                </c:pt>
                <c:pt idx="98">
                  <c:v>1.5650535387918916E-05</c:v>
                </c:pt>
                <c:pt idx="99">
                  <c:v>1.5416413805648916E-05</c:v>
                </c:pt>
                <c:pt idx="100">
                  <c:v>1.5180750594845327E-05</c:v>
                </c:pt>
                <c:pt idx="101">
                  <c:v>1.4943569321632829E-05</c:v>
                </c:pt>
                <c:pt idx="102">
                  <c:v>1.4704893703941103E-05</c:v>
                </c:pt>
                <c:pt idx="103">
                  <c:v>1.4464747609133021E-05</c:v>
                </c:pt>
                <c:pt idx="104">
                  <c:v>1.4223155051617942E-05</c:v>
                </c:pt>
                <c:pt idx="105">
                  <c:v>1.398014019045029E-05</c:v>
                </c:pt>
                <c:pt idx="106">
                  <c:v>1.373572732691367E-05</c:v>
                </c:pt>
                <c:pt idx="107">
                  <c:v>1.3489940902090762E-05</c:v>
                </c:pt>
                <c:pt idx="108">
                  <c:v>1.3242805494419223E-05</c:v>
                </c:pt>
                <c:pt idx="109">
                  <c:v>1.2994345817233878E-05</c:v>
                </c:pt>
                <c:pt idx="110">
                  <c:v>1.2744586716295396E-05</c:v>
                </c:pt>
                <c:pt idx="111">
                  <c:v>1.2493553167305736E-05</c:v>
                </c:pt>
                <c:pt idx="112">
                  <c:v>1.2241270273410606E-05</c:v>
                </c:pt>
                <c:pt idx="113">
                  <c:v>1.1987763262689164E-05</c:v>
                </c:pt>
                <c:pt idx="114">
                  <c:v>1.1733057485631218E-05</c:v>
                </c:pt>
                <c:pt idx="115">
                  <c:v>1.1477178412602223E-05</c:v>
                </c:pt>
                <c:pt idx="116">
                  <c:v>1.1220151631296252E-05</c:v>
                </c:pt>
                <c:pt idx="117">
                  <c:v>1.0962002844177247E-05</c:v>
                </c:pt>
                <c:pt idx="118">
                  <c:v>1.0702757865908796E-05</c:v>
                </c:pt>
                <c:pt idx="119">
                  <c:v>1.0442442620772688E-05</c:v>
                </c:pt>
                <c:pt idx="120">
                  <c:v>1.018108314007651E-05</c:v>
                </c:pt>
                <c:pt idx="121">
                  <c:v>9.918705559550533E-06</c:v>
                </c:pt>
                <c:pt idx="122">
                  <c:v>9.655336116734161E-06</c:v>
                </c:pt>
                <c:pt idx="123">
                  <c:v>9.391001148352201E-06</c:v>
                </c:pt>
                <c:pt idx="124">
                  <c:v>9.125727087681214E-06</c:v>
                </c:pt>
                <c:pt idx="125">
                  <c:v>8.859540461906209E-06</c:v>
                </c:pt>
                <c:pt idx="126">
                  <c:v>8.592467889467937E-06</c:v>
                </c:pt>
                <c:pt idx="127">
                  <c:v>8.324536077401084E-06</c:v>
                </c:pt>
                <c:pt idx="128">
                  <c:v>8.055771818663582E-06</c:v>
                </c:pt>
                <c:pt idx="129">
                  <c:v>7.786201989457332E-06</c:v>
                </c:pt>
                <c:pt idx="130">
                  <c:v>7.515853546540619E-06</c:v>
                </c:pt>
                <c:pt idx="131">
                  <c:v>7.244753524532442E-06</c:v>
                </c:pt>
                <c:pt idx="132">
                  <c:v>6.972929033209085E-06</c:v>
                </c:pt>
                <c:pt idx="133">
                  <c:v>6.700407254793163E-06</c:v>
                </c:pt>
                <c:pt idx="134">
                  <c:v>6.4272154412354155E-06</c:v>
                </c:pt>
                <c:pt idx="135">
                  <c:v>6.1533809114895394E-06</c:v>
                </c:pt>
                <c:pt idx="136">
                  <c:v>5.878931048780315E-06</c:v>
                </c:pt>
                <c:pt idx="137">
                  <c:v>5.603893297865305E-06</c:v>
                </c:pt>
                <c:pt idx="138">
                  <c:v>5.32829516229041E-06</c:v>
                </c:pt>
                <c:pt idx="139">
                  <c:v>5.052164201639512E-06</c:v>
                </c:pt>
                <c:pt idx="140">
                  <c:v>4.775528028778572E-06</c:v>
                </c:pt>
                <c:pt idx="141">
                  <c:v>4.498414307094347E-06</c:v>
                </c:pt>
                <c:pt idx="142">
                  <c:v>4.22085074772808E-06</c:v>
                </c:pt>
                <c:pt idx="143">
                  <c:v>3.942865106804404E-06</c:v>
                </c:pt>
                <c:pt idx="144">
                  <c:v>3.6644851826557564E-06</c:v>
                </c:pt>
                <c:pt idx="145">
                  <c:v>3.3857388130425716E-06</c:v>
                </c:pt>
                <c:pt idx="146">
                  <c:v>3.1066538723695217E-06</c:v>
                </c:pt>
                <c:pt idx="147">
                  <c:v>2.8272582688981046E-06</c:v>
                </c:pt>
                <c:pt idx="148">
                  <c:v>2.5475799419558385E-06</c:v>
                </c:pt>
                <c:pt idx="149">
                  <c:v>2.2676468591423527E-06</c:v>
                </c:pt>
                <c:pt idx="150">
                  <c:v>1.9874870135326523E-06</c:v>
                </c:pt>
                <c:pt idx="151">
                  <c:v>1.7071284208778322E-06</c:v>
                </c:pt>
                <c:pt idx="152">
                  <c:v>1.4265991168035268E-06</c:v>
                </c:pt>
                <c:pt idx="153">
                  <c:v>1.1459271540063696E-06</c:v>
                </c:pt>
                <c:pt idx="154">
                  <c:v>8.651405994487478E-07</c:v>
                </c:pt>
                <c:pt idx="155">
                  <c:v>5.842675315521291E-07</c:v>
                </c:pt>
                <c:pt idx="156">
                  <c:v>3.0333603738924344E-07</c:v>
                </c:pt>
                <c:pt idx="157">
                  <c:v>2.2374209875397936E-08</c:v>
                </c:pt>
                <c:pt idx="158">
                  <c:v>-2.5858985504079003E-07</c:v>
                </c:pt>
                <c:pt idx="159">
                  <c:v>-5.395280611869648E-07</c:v>
                </c:pt>
                <c:pt idx="160">
                  <c:v>-8.204123149766259E-07</c:v>
                </c:pt>
                <c:pt idx="161">
                  <c:v>-1.101214528218464E-06</c:v>
                </c:pt>
                <c:pt idx="162">
                  <c:v>-1.3819066209251562E-06</c:v>
                </c:pt>
                <c:pt idx="163">
                  <c:v>-1.6624605241213344E-06</c:v>
                </c:pt>
                <c:pt idx="164">
                  <c:v>-1.942848182650486E-06</c:v>
                </c:pt>
                <c:pt idx="165">
                  <c:v>-2.223041557980407E-06</c:v>
                </c:pt>
                <c:pt idx="166">
                  <c:v>-2.5030126310070594E-06</c:v>
                </c:pt>
                <c:pt idx="167">
                  <c:v>-2.782733404856447E-06</c:v>
                </c:pt>
                <c:pt idx="168">
                  <c:v>-3.0621759076842858E-06</c:v>
                </c:pt>
                <c:pt idx="169">
                  <c:v>-3.3413121954731615E-06</c:v>
                </c:pt>
                <c:pt idx="170">
                  <c:v>-3.6201143548269067E-06</c:v>
                </c:pt>
                <c:pt idx="171">
                  <c:v>-3.898554505761921E-06</c:v>
                </c:pt>
                <c:pt idx="172">
                  <c:v>-4.176604804495145E-06</c:v>
                </c:pt>
                <c:pt idx="173">
                  <c:v>-4.454237446228411E-06</c:v>
                </c:pt>
                <c:pt idx="174">
                  <c:v>-4.731424667928906E-06</c:v>
                </c:pt>
                <c:pt idx="175">
                  <c:v>-5.00813875110545E-06</c:v>
                </c:pt>
                <c:pt idx="176">
                  <c:v>-5.284352024580317E-06</c:v>
                </c:pt>
                <c:pt idx="177">
                  <c:v>-5.5600368672563386E-06</c:v>
                </c:pt>
                <c:pt idx="178">
                  <c:v>-5.835165710878984E-06</c:v>
                </c:pt>
                <c:pt idx="179">
                  <c:v>-6.109711042793162E-06</c:v>
                </c:pt>
                <c:pt idx="180">
                  <c:v>-6.383645408694471E-06</c:v>
                </c:pt>
                <c:pt idx="181">
                  <c:v>-6.656941415374597E-06</c:v>
                </c:pt>
                <c:pt idx="182">
                  <c:v>-6.929571733460618E-06</c:v>
                </c:pt>
                <c:pt idx="183">
                  <c:v>-7.2015091001479165E-06</c:v>
                </c:pt>
                <c:pt idx="184">
                  <c:v>-7.472726321926438E-06</c:v>
                </c:pt>
                <c:pt idx="185">
                  <c:v>-7.743196277300016E-06</c:v>
                </c:pt>
                <c:pt idx="186">
                  <c:v>-8.01289191949851E-06</c:v>
                </c:pt>
                <c:pt idx="187">
                  <c:v>-8.28178627918244E-06</c:v>
                </c:pt>
                <c:pt idx="188">
                  <c:v>-8.54985246713991E-06</c:v>
                </c:pt>
                <c:pt idx="189">
                  <c:v>-8.817063676975526E-06</c:v>
                </c:pt>
                <c:pt idx="190">
                  <c:v>-9.083393187790975E-06</c:v>
                </c:pt>
                <c:pt idx="191">
                  <c:v>-9.348814366857111E-06</c:v>
                </c:pt>
                <c:pt idx="192">
                  <c:v>-9.613300672277216E-06</c:v>
                </c:pt>
                <c:pt idx="193">
                  <c:v>-9.87682565564115E-06</c:v>
                </c:pt>
                <c:pt idx="194">
                  <c:v>-1.013936296467018E-05</c:v>
                </c:pt>
                <c:pt idx="195">
                  <c:v>-1.0400886345852184E-05</c:v>
                </c:pt>
                <c:pt idx="196">
                  <c:v>-1.066136964706698E-05</c:v>
                </c:pt>
                <c:pt idx="197">
                  <c:v>-1.0920786820201514E-05</c:v>
                </c:pt>
                <c:pt idx="198">
                  <c:v>-1.1179111923754653E-05</c:v>
                </c:pt>
                <c:pt idx="199">
                  <c:v>-1.1436319125431312E-05</c:v>
                </c:pt>
                <c:pt idx="200">
                  <c:v>-1.1692382704725663E-05</c:v>
                </c:pt>
                <c:pt idx="201">
                  <c:v>-1.1947277055493154E-05</c:v>
                </c:pt>
                <c:pt idx="202">
                  <c:v>-1.2200976688511141E-05</c:v>
                </c:pt>
                <c:pt idx="203">
                  <c:v>-1.2453456234027709E-05</c:v>
                </c:pt>
                <c:pt idx="204">
                  <c:v>-1.2704690444298732E-05</c:v>
                </c:pt>
                <c:pt idx="205">
                  <c:v>-1.295465419611252E-05</c:v>
                </c:pt>
                <c:pt idx="206">
                  <c:v>-1.3203322493302218E-05</c:v>
                </c:pt>
                <c:pt idx="207">
                  <c:v>-1.3450670469245307E-05</c:v>
                </c:pt>
                <c:pt idx="208">
                  <c:v>-1.3696673389350337E-05</c:v>
                </c:pt>
                <c:pt idx="209">
                  <c:v>-1.3941306653530277E-05</c:v>
                </c:pt>
                <c:pt idx="210">
                  <c:v>-1.4184545798662593E-05</c:v>
                </c:pt>
                <c:pt idx="211">
                  <c:v>-1.4426366501035445E-05</c:v>
                </c:pt>
                <c:pt idx="212">
                  <c:v>-1.4666744578780137E-05</c:v>
                </c:pt>
                <c:pt idx="213">
                  <c:v>-1.4905655994289189E-05</c:v>
                </c:pt>
                <c:pt idx="214">
                  <c:v>-1.514307685662016E-05</c:v>
                </c:pt>
                <c:pt idx="215">
                  <c:v>-1.5378983423884645E-05</c:v>
                </c:pt>
                <c:pt idx="216">
                  <c:v>-1.561335210562253E-05</c:v>
                </c:pt>
                <c:pt idx="217">
                  <c:v>-1.584615946516093E-05</c:v>
                </c:pt>
                <c:pt idx="218">
                  <c:v>-1.6077382221957906E-05</c:v>
                </c:pt>
                <c:pt idx="219">
                  <c:v>-1.6306997253930456E-05</c:v>
                </c:pt>
                <c:pt idx="220">
                  <c:v>-1.6534981599766735E-05</c:v>
                </c:pt>
                <c:pt idx="221">
                  <c:v>-1.6761312461222136E-05</c:v>
                </c:pt>
                <c:pt idx="222">
                  <c:v>-1.698596720539914E-05</c:v>
                </c:pt>
                <c:pt idx="223">
                  <c:v>-1.720892336701052E-05</c:v>
                </c:pt>
                <c:pt idx="224">
                  <c:v>-1.7430158650625932E-05</c:v>
                </c:pt>
                <c:pt idx="225">
                  <c:v>-1.7649650932901354E-05</c:v>
                </c:pt>
                <c:pt idx="226">
                  <c:v>-1.786737826479148E-05</c:v>
                </c:pt>
                <c:pt idx="227">
                  <c:v>-1.8083318873744564E-05</c:v>
                </c:pt>
                <c:pt idx="228">
                  <c:v>-1.8297451165879647E-05</c:v>
                </c:pt>
                <c:pt idx="229">
                  <c:v>-1.8509753728145983E-05</c:v>
                </c:pt>
                <c:pt idx="230">
                  <c:v>-1.8720205330464234E-05</c:v>
                </c:pt>
                <c:pt idx="231">
                  <c:v>-1.8928784927849567E-05</c:v>
                </c:pt>
                <c:pt idx="232">
                  <c:v>-1.913547166251604E-05</c:v>
                </c:pt>
                <c:pt idx="233">
                  <c:v>-1.9340244865962445E-05</c:v>
                </c:pt>
                <c:pt idx="234">
                  <c:v>-1.9543084061039063E-05</c:v>
                </c:pt>
                <c:pt idx="235">
                  <c:v>-1.9743968963995433E-05</c:v>
                </c:pt>
                <c:pt idx="236">
                  <c:v>-1.9942879486508648E-05</c:v>
                </c:pt>
                <c:pt idx="237">
                  <c:v>-2.013979573769223E-05</c:v>
                </c:pt>
                <c:pt idx="238">
                  <c:v>-2.033469802608514E-05</c:v>
                </c:pt>
                <c:pt idx="239">
                  <c:v>-2.052756686162098E-05</c:v>
                </c:pt>
                <c:pt idx="240">
                  <c:v>-2.07183829575769E-05</c:v>
                </c:pt>
                <c:pt idx="241">
                  <c:v>-2.0907127232502323E-05</c:v>
                </c:pt>
                <c:pt idx="242">
                  <c:v>-2.1093780812127045E-05</c:v>
                </c:pt>
                <c:pt idx="243">
                  <c:v>-2.127832503124865E-05</c:v>
                </c:pt>
                <c:pt idx="244">
                  <c:v>-2.1460741435599E-05</c:v>
                </c:pt>
                <c:pt idx="245">
                  <c:v>-2.164101178368969E-05</c:v>
                </c:pt>
                <c:pt idx="246">
                  <c:v>-2.181911804863612E-05</c:v>
                </c:pt>
                <c:pt idx="247">
                  <c:v>-2.199504241996023E-05</c:v>
                </c:pt>
                <c:pt idx="248">
                  <c:v>-2.216876730537148E-05</c:v>
                </c:pt>
                <c:pt idx="249">
                  <c:v>-2.2340275332526113E-05</c:v>
                </c:pt>
                <c:pt idx="250">
                  <c:v>-2.250954935076432E-05</c:v>
                </c:pt>
                <c:pt idx="251">
                  <c:v>-2.267657243282534E-05</c:v>
                </c:pt>
                <c:pt idx="252">
                  <c:v>-2.2841327876540168E-05</c:v>
                </c:pt>
                <c:pt idx="253">
                  <c:v>-2.3003799206501715E-05</c:v>
                </c:pt>
                <c:pt idx="254">
                  <c:v>-2.3163970175712386E-05</c:v>
                </c:pt>
                <c:pt idx="255">
                  <c:v>-2.332182476720872E-05</c:v>
                </c:pt>
                <c:pt idx="256">
                  <c:v>-2.3477347195663132E-05</c:v>
                </c:pt>
                <c:pt idx="257">
                  <c:v>-2.363052190896236E-05</c:v>
                </c:pt>
                <c:pt idx="258">
                  <c:v>-2.3781333589762738E-05</c:v>
                </c:pt>
                <c:pt idx="259">
                  <c:v>-2.3929767157021842E-05</c:v>
                </c:pt>
                <c:pt idx="260">
                  <c:v>-2.4075807767506657E-05</c:v>
                </c:pt>
                <c:pt idx="261">
                  <c:v>-2.421944081727782E-05</c:v>
                </c:pt>
                <c:pt idx="262">
                  <c:v>-2.436065194315006E-05</c:v>
                </c:pt>
                <c:pt idx="263">
                  <c:v>-2.449942702412846E-05</c:v>
                </c:pt>
                <c:pt idx="264">
                  <c:v>-2.4635752182820573E-05</c:v>
                </c:pt>
                <c:pt idx="265">
                  <c:v>-2.476961378682412E-05</c:v>
                </c:pt>
                <c:pt idx="266">
                  <c:v>-2.4900998450090268E-05</c:v>
                </c:pt>
                <c:pt idx="267">
                  <c:v>-2.502989303426216E-05</c:v>
                </c:pt>
                <c:pt idx="268">
                  <c:v>-2.5156284649988812E-05</c:v>
                </c:pt>
                <c:pt idx="269">
                  <c:v>-2.528016065821396E-05</c:v>
                </c:pt>
                <c:pt idx="270">
                  <c:v>-2.5401508671440018E-05</c:v>
                </c:pt>
                <c:pt idx="271">
                  <c:v>-2.5520316554966782E-05</c:v>
                </c:pt>
                <c:pt idx="272">
                  <c:v>-2.5636572428104917E-05</c:v>
                </c:pt>
                <c:pt idx="273">
                  <c:v>-2.575026466536397E-05</c:v>
                </c:pt>
                <c:pt idx="274">
                  <c:v>-2.586138189761498E-05</c:v>
                </c:pt>
                <c:pt idx="275">
                  <c:v>-2.5969913013227303E-05</c:v>
                </c:pt>
                <c:pt idx="276">
                  <c:v>-2.6075847159179822E-05</c:v>
                </c:pt>
                <c:pt idx="277">
                  <c:v>-2.6179173742146227E-05</c:v>
                </c:pt>
                <c:pt idx="278">
                  <c:v>-2.627988242955432E-05</c:v>
                </c:pt>
                <c:pt idx="279">
                  <c:v>-2.6377963150619293E-05</c:v>
                </c:pt>
                <c:pt idx="280">
                  <c:v>-2.647340609735076E-05</c:v>
                </c:pt>
                <c:pt idx="281">
                  <c:v>-2.6566201725533595E-05</c:v>
                </c:pt>
                <c:pt idx="282">
                  <c:v>-2.66563407556823E-05</c:v>
                </c:pt>
                <c:pt idx="283">
                  <c:v>-2.6743814173968985E-05</c:v>
                </c:pt>
                <c:pt idx="284">
                  <c:v>-2.6828613233124705E-05</c:v>
                </c:pt>
                <c:pt idx="285">
                  <c:v>-2.691072945331422E-05</c:v>
                </c:pt>
                <c:pt idx="286">
                  <c:v>-2.6990154622983932E-05</c:v>
                </c:pt>
                <c:pt idx="287">
                  <c:v>-2.7066880799683072E-05</c:v>
                </c:pt>
                <c:pt idx="288">
                  <c:v>-2.71409003108579E-05</c:v>
                </c:pt>
                <c:pt idx="289">
                  <c:v>-2.7212205754618983E-05</c:v>
                </c:pt>
                <c:pt idx="290">
                  <c:v>-2.728079000048137E-05</c:v>
                </c:pt>
                <c:pt idx="291">
                  <c:v>-2.734664619007762E-05</c:v>
                </c:pt>
                <c:pt idx="292">
                  <c:v>-2.7409767737843657E-05</c:v>
                </c:pt>
                <c:pt idx="293">
                  <c:v>-2.7470148331677314E-05</c:v>
                </c:pt>
                <c:pt idx="294">
                  <c:v>-2.7527781933569508E-05</c:v>
                </c:pt>
                <c:pt idx="295">
                  <c:v>-2.7582662780208098E-05</c:v>
                </c:pt>
                <c:pt idx="296">
                  <c:v>-2.7634785383554134E-05</c:v>
                </c:pt>
                <c:pt idx="297">
                  <c:v>-2.768414453139073E-05</c:v>
                </c:pt>
                <c:pt idx="298">
                  <c:v>-2.7730735287844226E-05</c:v>
                </c:pt>
                <c:pt idx="299">
                  <c:v>-2.777455299387781E-05</c:v>
                </c:pt>
                <c:pt idx="300">
                  <c:v>-2.7815593267757387E-05</c:v>
                </c:pt>
                <c:pt idx="301">
                  <c:v>-2.7853852005489776E-05</c:v>
                </c:pt>
                <c:pt idx="302">
                  <c:v>-2.788932538123308E-05</c:v>
                </c:pt>
                <c:pt idx="303">
                  <c:v>-2.7922009847679287E-05</c:v>
                </c:pt>
                <c:pt idx="304">
                  <c:v>-2.7951902136408993E-05</c:v>
                </c:pt>
                <c:pt idx="305">
                  <c:v>-2.797899925821823E-05</c:v>
                </c:pt>
                <c:pt idx="306">
                  <c:v>-2.80032985034174E-05</c:v>
                </c:pt>
                <c:pt idx="307">
                  <c:v>-2.802479744210223E-05</c:v>
                </c:pt>
                <c:pt idx="308">
                  <c:v>-2.8043493924396777E-05</c:v>
                </c:pt>
                <c:pt idx="309">
                  <c:v>-2.8059386080668378E-05</c:v>
                </c:pt>
                <c:pt idx="310">
                  <c:v>-2.807247232171466E-05</c:v>
                </c:pt>
                <c:pt idx="311">
                  <c:v>-2.8082751338922417E-05</c:v>
                </c:pt>
                <c:pt idx="312">
                  <c:v>-2.8090222104398496E-05</c:v>
                </c:pt>
                <c:pt idx="313">
                  <c:v>-2.809488387107258E-05</c:v>
                </c:pt>
                <c:pt idx="314">
                  <c:v>-2.8096736172771875E-05</c:v>
                </c:pt>
                <c:pt idx="315">
                  <c:v>-2.8095778824267767E-05</c:v>
                </c:pt>
                <c:pt idx="316">
                  <c:v>-2.8092011921294303E-05</c:v>
                </c:pt>
              </c:numCache>
            </c:numRef>
          </c:yVal>
          <c:smooth val="1"/>
        </c:ser>
        <c:axId val="33521625"/>
        <c:axId val="32603030"/>
      </c:scatterChart>
      <c:valAx>
        <c:axId val="33521625"/>
        <c:scaling>
          <c:orientation val="minMax"/>
          <c:max val="3.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2603030"/>
        <c:crosses val="autoZero"/>
        <c:crossBetween val="midCat"/>
        <c:dispUnits/>
      </c:valAx>
      <c:valAx>
        <c:axId val="32603030"/>
        <c:scaling>
          <c:orientation val="minMax"/>
        </c:scaling>
        <c:axPos val="l"/>
        <c:majorGridlines/>
        <c:delete val="0"/>
        <c:numFmt formatCode="0.E+00" sourceLinked="0"/>
        <c:majorTickMark val="out"/>
        <c:minorTickMark val="none"/>
        <c:tickLblPos val="nextTo"/>
        <c:crossAx val="33521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0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9"/>
          <c:w val="0.958"/>
          <c:h val="0.904"/>
        </c:manualLayout>
      </c:layout>
      <c:scatterChart>
        <c:scatterStyle val="smooth"/>
        <c:varyColors val="0"/>
        <c:ser>
          <c:idx val="0"/>
          <c:order val="0"/>
          <c:tx>
            <c:strRef>
              <c:f>Momente!$L$4</c:f>
              <c:strCache>
                <c:ptCount val="1"/>
                <c:pt idx="0">
                  <c:v>T12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>
                <c:ptCount val="3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</c:numCache>
            </c:numRef>
          </c:xVal>
          <c:yVal>
            <c:numRef>
              <c:f>Momente!$L$5:$L$321</c:f>
              <c:numCache>
                <c:ptCount val="317"/>
                <c:pt idx="0">
                  <c:v>0.8777090021247679</c:v>
                </c:pt>
                <c:pt idx="1">
                  <c:v>0.8776651170403725</c:v>
                </c:pt>
                <c:pt idx="2">
                  <c:v>0.8775334661756581</c:v>
                </c:pt>
                <c:pt idx="3">
                  <c:v>0.8773140626956019</c:v>
                </c:pt>
                <c:pt idx="4">
                  <c:v>0.8770069285403682</c:v>
                </c:pt>
                <c:pt idx="5">
                  <c:v>0.8766120944231189</c:v>
                </c:pt>
                <c:pt idx="6">
                  <c:v>0.8761295998269327</c:v>
                </c:pt>
                <c:pt idx="7">
                  <c:v>0.8755594930008692</c:v>
                </c:pt>
                <c:pt idx="8">
                  <c:v>0.8749018309551391</c:v>
                </c:pt>
                <c:pt idx="9">
                  <c:v>0.8741566794553927</c:v>
                </c:pt>
                <c:pt idx="10">
                  <c:v>0.8733241130161635</c:v>
                </c:pt>
                <c:pt idx="11">
                  <c:v>0.8724042148934001</c:v>
                </c:pt>
                <c:pt idx="12">
                  <c:v>0.871397077076149</c:v>
                </c:pt>
                <c:pt idx="13">
                  <c:v>0.8703028002773513</c:v>
                </c:pt>
                <c:pt idx="14">
                  <c:v>0.8691214939237761</c:v>
                </c:pt>
                <c:pt idx="15">
                  <c:v>0.8678532761450742</c:v>
                </c:pt>
                <c:pt idx="16">
                  <c:v>0.8664982737619674</c:v>
                </c:pt>
                <c:pt idx="17">
                  <c:v>0.8650566222735633</c:v>
                </c:pt>
                <c:pt idx="18">
                  <c:v>0.8635284658438093</c:v>
                </c:pt>
                <c:pt idx="19">
                  <c:v>0.861913957287075</c:v>
                </c:pt>
                <c:pt idx="20">
                  <c:v>0.8602132580528732</c:v>
                </c:pt>
                <c:pt idx="21">
                  <c:v>0.8584265382097059</c:v>
                </c:pt>
                <c:pt idx="22">
                  <c:v>0.856553976428072</c:v>
                </c:pt>
                <c:pt idx="23">
                  <c:v>0.8545957599625883</c:v>
                </c:pt>
                <c:pt idx="24">
                  <c:v>0.8525520846332677</c:v>
                </c:pt>
                <c:pt idx="25">
                  <c:v>0.8504231548059418</c:v>
                </c:pt>
                <c:pt idx="26">
                  <c:v>0.8482091833718199</c:v>
                </c:pt>
                <c:pt idx="27">
                  <c:v>0.8459103917261985</c:v>
                </c:pt>
                <c:pt idx="28">
                  <c:v>0.8435270097463278</c:v>
                </c:pt>
                <c:pt idx="29">
                  <c:v>0.8410592757684192</c:v>
                </c:pt>
                <c:pt idx="30">
                  <c:v>0.8385074365638151</c:v>
                </c:pt>
                <c:pt idx="31">
                  <c:v>0.8358717473143067</c:v>
                </c:pt>
                <c:pt idx="32">
                  <c:v>0.8331524715866258</c:v>
                </c:pt>
                <c:pt idx="33">
                  <c:v>0.8303498813060768</c:v>
                </c:pt>
                <c:pt idx="34">
                  <c:v>0.8274642567293539</c:v>
                </c:pt>
                <c:pt idx="35">
                  <c:v>0.8244958864165088</c:v>
                </c:pt>
                <c:pt idx="36">
                  <c:v>0.8214450672020996</c:v>
                </c:pt>
                <c:pt idx="37">
                  <c:v>0.8183121041655056</c:v>
                </c:pt>
                <c:pt idx="38">
                  <c:v>0.8150973106004203</c:v>
                </c:pt>
                <c:pt idx="39">
                  <c:v>0.8118010079835197</c:v>
                </c:pt>
                <c:pt idx="40">
                  <c:v>0.8084235259423193</c:v>
                </c:pt>
                <c:pt idx="41">
                  <c:v>0.8049652022222086</c:v>
                </c:pt>
                <c:pt idx="42">
                  <c:v>0.8014263826526784</c:v>
                </c:pt>
                <c:pt idx="43">
                  <c:v>0.7978074211127353</c:v>
                </c:pt>
                <c:pt idx="44">
                  <c:v>0.7941086794955173</c:v>
                </c:pt>
                <c:pt idx="45">
                  <c:v>0.790330527672107</c:v>
                </c:pt>
                <c:pt idx="46">
                  <c:v>0.7864733434545352</c:v>
                </c:pt>
                <c:pt idx="47">
                  <c:v>0.7825375125580095</c:v>
                </c:pt>
                <c:pt idx="48">
                  <c:v>0.7785234285623408</c:v>
                </c:pt>
                <c:pt idx="49">
                  <c:v>0.7744314928725832</c:v>
                </c:pt>
                <c:pt idx="50">
                  <c:v>0.7702621146788964</c:v>
                </c:pt>
                <c:pt idx="51">
                  <c:v>0.7660157109156248</c:v>
                </c:pt>
                <c:pt idx="52">
                  <c:v>0.7616927062196044</c:v>
                </c:pt>
                <c:pt idx="53">
                  <c:v>0.7572935328877046</c:v>
                </c:pt>
                <c:pt idx="54">
                  <c:v>0.7528186308335921</c:v>
                </c:pt>
                <c:pt idx="55">
                  <c:v>0.7482684475437438</c:v>
                </c:pt>
                <c:pt idx="56">
                  <c:v>0.7436434380326941</c:v>
                </c:pt>
                <c:pt idx="57">
                  <c:v>0.7389440647975435</c:v>
                </c:pt>
                <c:pt idx="58">
                  <c:v>0.7341707977716977</c:v>
                </c:pt>
                <c:pt idx="59">
                  <c:v>0.7293241142778817</c:v>
                </c:pt>
                <c:pt idx="60">
                  <c:v>0.7244044989804059</c:v>
                </c:pt>
                <c:pt idx="61">
                  <c:v>0.7194124438367001</c:v>
                </c:pt>
                <c:pt idx="62">
                  <c:v>0.7143484480481187</c:v>
                </c:pt>
                <c:pt idx="63">
                  <c:v>0.7092130180100218</c:v>
                </c:pt>
                <c:pt idx="64">
                  <c:v>0.7040066672611321</c:v>
                </c:pt>
                <c:pt idx="65">
                  <c:v>0.6987299164321862</c:v>
                </c:pt>
                <c:pt idx="66">
                  <c:v>0.6933832931938705</c:v>
                </c:pt>
                <c:pt idx="67">
                  <c:v>0.687967332204054</c:v>
                </c:pt>
                <c:pt idx="68">
                  <c:v>0.68248257505432</c:v>
                </c:pt>
                <c:pt idx="69">
                  <c:v>0.6769295702158142</c:v>
                </c:pt>
                <c:pt idx="70">
                  <c:v>0.6713088729843935</c:v>
                </c:pt>
                <c:pt idx="71">
                  <c:v>0.6656210454250963</c:v>
                </c:pt>
                <c:pt idx="72">
                  <c:v>0.6598666563159391</c:v>
                </c:pt>
                <c:pt idx="73">
                  <c:v>0.654046281091037</c:v>
                </c:pt>
                <c:pt idx="74">
                  <c:v>0.6481605017830618</c:v>
                </c:pt>
                <c:pt idx="75">
                  <c:v>0.6422099069650418</c:v>
                </c:pt>
                <c:pt idx="76">
                  <c:v>0.6361950916914976</c:v>
                </c:pt>
                <c:pt idx="77">
                  <c:v>0.6301166574389447</c:v>
                </c:pt>
                <c:pt idx="78">
                  <c:v>0.6239752120457444</c:v>
                </c:pt>
                <c:pt idx="79">
                  <c:v>0.6177713696513162</c:v>
                </c:pt>
                <c:pt idx="80">
                  <c:v>0.6115057506347314</c:v>
                </c:pt>
                <c:pt idx="81">
                  <c:v>0.6051789815526688</c:v>
                </c:pt>
                <c:pt idx="82">
                  <c:v>0.5987916950767662</c:v>
                </c:pt>
                <c:pt idx="83">
                  <c:v>0.5923445299303459</c:v>
                </c:pt>
                <c:pt idx="84">
                  <c:v>0.5858381308245524</c:v>
                </c:pt>
                <c:pt idx="85">
                  <c:v>0.5792731483938726</c:v>
                </c:pt>
                <c:pt idx="86">
                  <c:v>0.5726502391310797</c:v>
                </c:pt>
                <c:pt idx="87">
                  <c:v>0.5659700653215811</c:v>
                </c:pt>
                <c:pt idx="88">
                  <c:v>0.5592332949771905</c:v>
                </c:pt>
                <c:pt idx="89">
                  <c:v>0.5524406017693273</c:v>
                </c:pt>
                <c:pt idx="90">
                  <c:v>0.5455926649616537</c:v>
                </c:pt>
                <c:pt idx="91">
                  <c:v>0.538690169342142</c:v>
                </c:pt>
                <c:pt idx="92">
                  <c:v>0.531733805154604</c:v>
                </c:pt>
                <c:pt idx="93">
                  <c:v>0.5247242680296605</c:v>
                </c:pt>
                <c:pt idx="94">
                  <c:v>0.5176622589151836</c:v>
                </c:pt>
                <c:pt idx="95">
                  <c:v>0.5105484840061975</c:v>
                </c:pt>
                <c:pt idx="96">
                  <c:v>0.5033836546742674</c:v>
                </c:pt>
                <c:pt idx="97">
                  <c:v>0.4961684873963536</c:v>
                </c:pt>
                <c:pt idx="98">
                  <c:v>0.4889037036831732</c:v>
                </c:pt>
                <c:pt idx="99">
                  <c:v>0.4815900300070431</c:v>
                </c:pt>
                <c:pt idx="100">
                  <c:v>0.47422819772923624</c:v>
                </c:pt>
                <c:pt idx="101">
                  <c:v>0.466818943026845</c:v>
                </c:pt>
                <c:pt idx="102">
                  <c:v>0.45936300681916575</c:v>
                </c:pt>
                <c:pt idx="103">
                  <c:v>0.4518611346936049</c:v>
                </c:pt>
                <c:pt idx="104">
                  <c:v>0.44431407683112584</c:v>
                </c:pt>
                <c:pt idx="105">
                  <c:v>0.4367225879312228</c:v>
                </c:pt>
                <c:pt idx="106">
                  <c:v>0.42908742713646114</c:v>
                </c:pt>
                <c:pt idx="107">
                  <c:v>0.42140935795655793</c:v>
                </c:pt>
                <c:pt idx="108">
                  <c:v>0.41368914819203256</c:v>
                </c:pt>
                <c:pt idx="109">
                  <c:v>0.4059275698574276</c:v>
                </c:pt>
                <c:pt idx="110">
                  <c:v>0.39812539910410855</c:v>
                </c:pt>
                <c:pt idx="111">
                  <c:v>0.3902834161426491</c:v>
                </c:pt>
                <c:pt idx="112">
                  <c:v>0.38240240516481105</c:v>
                </c:pt>
                <c:pt idx="113">
                  <c:v>0.3744831542651236</c:v>
                </c:pt>
                <c:pt idx="114">
                  <c:v>0.36652645536207823</c:v>
                </c:pt>
                <c:pt idx="115">
                  <c:v>0.3585331041189335</c:v>
                </c:pt>
                <c:pt idx="116">
                  <c:v>0.3505038998641542</c:v>
                </c:pt>
                <c:pt idx="117">
                  <c:v>0.3424396455114745</c:v>
                </c:pt>
                <c:pt idx="118">
                  <c:v>0.3343411474796086</c:v>
                </c:pt>
                <c:pt idx="119">
                  <c:v>0.3262092156116115</c:v>
                </c:pt>
                <c:pt idx="120">
                  <c:v>0.3180446630938926</c:v>
                </c:pt>
                <c:pt idx="121">
                  <c:v>0.30984830637490174</c:v>
                </c:pt>
                <c:pt idx="122">
                  <c:v>0.30162096508347896</c:v>
                </c:pt>
                <c:pt idx="123">
                  <c:v>0.29336346194689744</c:v>
                </c:pt>
                <c:pt idx="124">
                  <c:v>0.28507662270859047</c:v>
                </c:pt>
                <c:pt idx="125">
                  <c:v>0.276761276045576</c:v>
                </c:pt>
                <c:pt idx="126">
                  <c:v>0.2684182534855901</c:v>
                </c:pt>
                <c:pt idx="127">
                  <c:v>0.26004838932393726</c:v>
                </c:pt>
                <c:pt idx="128">
                  <c:v>0.25165252054005693</c:v>
                </c:pt>
                <c:pt idx="129">
                  <c:v>0.2432314867138338</c:v>
                </c:pt>
                <c:pt idx="130">
                  <c:v>0.2347861299416312</c:v>
                </c:pt>
                <c:pt idx="131">
                  <c:v>0.2263172947520881</c:v>
                </c:pt>
                <c:pt idx="132">
                  <c:v>0.21782582802166747</c:v>
                </c:pt>
                <c:pt idx="133">
                  <c:v>0.20931257888996602</c:v>
                </c:pt>
                <c:pt idx="134">
                  <c:v>0.20077839867480207</c:v>
                </c:pt>
                <c:pt idx="135">
                  <c:v>0.1922241407870854</c:v>
                </c:pt>
                <c:pt idx="136">
                  <c:v>0.18365066064547528</c:v>
                </c:pt>
                <c:pt idx="137">
                  <c:v>0.17505881559084313</c:v>
                </c:pt>
                <c:pt idx="138">
                  <c:v>0.1664494648005338</c:v>
                </c:pt>
                <c:pt idx="139">
                  <c:v>0.1578234692024519</c:v>
                </c:pt>
                <c:pt idx="140">
                  <c:v>0.149181691388968</c:v>
                </c:pt>
                <c:pt idx="141">
                  <c:v>0.14052499553066394</c:v>
                </c:pt>
                <c:pt idx="142">
                  <c:v>0.13185424728991021</c:v>
                </c:pt>
                <c:pt idx="143">
                  <c:v>0.12317031373430577</c:v>
                </c:pt>
                <c:pt idx="144">
                  <c:v>0.11447406324996963</c:v>
                </c:pt>
                <c:pt idx="145">
                  <c:v>0.10576636545470229</c:v>
                </c:pt>
                <c:pt idx="146">
                  <c:v>0.09704809111102876</c:v>
                </c:pt>
                <c:pt idx="147">
                  <c:v>0.08832011203911701</c:v>
                </c:pt>
                <c:pt idx="148">
                  <c:v>0.07958330102960072</c:v>
                </c:pt>
                <c:pt idx="149">
                  <c:v>0.07083853175630123</c:v>
                </c:pt>
                <c:pt idx="150">
                  <c:v>0.062086678688858005</c:v>
                </c:pt>
                <c:pt idx="151">
                  <c:v>0.053328617005284816</c:v>
                </c:pt>
                <c:pt idx="152">
                  <c:v>0.04456522250445133</c:v>
                </c:pt>
                <c:pt idx="153">
                  <c:v>0.03579737151850421</c:v>
                </c:pt>
                <c:pt idx="154">
                  <c:v>0.02702594082523708</c:v>
                </c:pt>
                <c:pt idx="155">
                  <c:v>0.018251807560408943</c:v>
                </c:pt>
                <c:pt idx="156">
                  <c:v>0.009475849130033768</c:v>
                </c:pt>
                <c:pt idx="157">
                  <c:v>0.0006989431226429045</c:v>
                </c:pt>
                <c:pt idx="158">
                  <c:v>-0.008078032778477788</c:v>
                </c:pt>
                <c:pt idx="159">
                  <c:v>-0.01685420088305228</c:v>
                </c:pt>
                <c:pt idx="160">
                  <c:v>-0.025628683581583614</c:v>
                </c:pt>
                <c:pt idx="161">
                  <c:v>-0.034400603433114726</c:v>
                </c:pt>
                <c:pt idx="162">
                  <c:v>-0.043169083252968816</c:v>
                </c:pt>
                <c:pt idx="163">
                  <c:v>-0.05193324620047176</c:v>
                </c:pt>
                <c:pt idx="164">
                  <c:v>-0.060692215866632135</c:v>
                </c:pt>
                <c:pt idx="165">
                  <c:v>-0.06944511636178334</c:v>
                </c:pt>
                <c:pt idx="166">
                  <c:v>-0.07819107240316832</c:v>
                </c:pt>
                <c:pt idx="167">
                  <c:v>-0.08692920940247208</c:v>
                </c:pt>
                <c:pt idx="168">
                  <c:v>-0.09565865355327623</c:v>
                </c:pt>
                <c:pt idx="169">
                  <c:v>-0.10437853191844042</c:v>
                </c:pt>
                <c:pt idx="170">
                  <c:v>-0.11308797251739536</c:v>
                </c:pt>
                <c:pt idx="171">
                  <c:v>-0.12178610441333756</c:v>
                </c:pt>
                <c:pt idx="172">
                  <c:v>-0.13047205780032634</c:v>
                </c:pt>
                <c:pt idx="173">
                  <c:v>-0.13914496409026206</c:v>
                </c:pt>
                <c:pt idx="174">
                  <c:v>-0.14780395599974205</c:v>
                </c:pt>
                <c:pt idx="175">
                  <c:v>-0.15644816763679142</c:v>
                </c:pt>
                <c:pt idx="176">
                  <c:v>-0.16507673458745034</c:v>
                </c:pt>
                <c:pt idx="177">
                  <c:v>-0.17368879400221385</c:v>
                </c:pt>
                <c:pt idx="178">
                  <c:v>-0.18228348468231814</c:v>
                </c:pt>
                <c:pt idx="179">
                  <c:v>-0.19085994716585558</c:v>
                </c:pt>
                <c:pt idx="180">
                  <c:v>-0.19941732381372604</c:v>
                </c:pt>
                <c:pt idx="181">
                  <c:v>-0.2079547588953967</c:v>
                </c:pt>
                <c:pt idx="182">
                  <c:v>-0.21647139867447188</c:v>
                </c:pt>
                <c:pt idx="183">
                  <c:v>-0.22496639149407172</c:v>
                </c:pt>
                <c:pt idx="184">
                  <c:v>-0.2334388878619939</c:v>
                </c:pt>
                <c:pt idx="185">
                  <c:v>-0.24188804053566135</c:v>
                </c:pt>
                <c:pt idx="186">
                  <c:v>-0.2503130046068487</c:v>
                </c:pt>
                <c:pt idx="187">
                  <c:v>-0.2587129375861677</c:v>
                </c:pt>
                <c:pt idx="188">
                  <c:v>-0.2670869994873222</c:v>
                </c:pt>
                <c:pt idx="189">
                  <c:v>-0.2754343529110994</c:v>
                </c:pt>
                <c:pt idx="190">
                  <c:v>-0.2837541631291141</c:v>
                </c:pt>
                <c:pt idx="191">
                  <c:v>-0.2920455981672763</c:v>
                </c:pt>
                <c:pt idx="192">
                  <c:v>-0.30030782888899205</c:v>
                </c:pt>
                <c:pt idx="193">
                  <c:v>-0.308540029078075</c:v>
                </c:pt>
                <c:pt idx="194">
                  <c:v>-0.3167413755213658</c:v>
                </c:pt>
                <c:pt idx="195">
                  <c:v>-0.324911048091055</c:v>
                </c:pt>
                <c:pt idx="196">
                  <c:v>-0.3330482298266932</c:v>
                </c:pt>
                <c:pt idx="197">
                  <c:v>-0.3411521070168878</c:v>
                </c:pt>
                <c:pt idx="198">
                  <c:v>-0.3492218692806739</c:v>
                </c:pt>
                <c:pt idx="199">
                  <c:v>-0.3572567096485485</c:v>
                </c:pt>
                <c:pt idx="200">
                  <c:v>-0.3652558246431711</c:v>
                </c:pt>
                <c:pt idx="201">
                  <c:v>-0.37321841435970843</c:v>
                </c:pt>
                <c:pt idx="202">
                  <c:v>-0.3811436825458234</c:v>
                </c:pt>
                <c:pt idx="203">
                  <c:v>-0.3890308366813034</c:v>
                </c:pt>
                <c:pt idx="204">
                  <c:v>-0.3968790880573067</c:v>
                </c:pt>
                <c:pt idx="205">
                  <c:v>-0.4046876518552359</c:v>
                </c:pt>
                <c:pt idx="206">
                  <c:v>-0.41245574722521755</c:v>
                </c:pt>
                <c:pt idx="207">
                  <c:v>-0.42018259736418917</c:v>
                </c:pt>
                <c:pt idx="208">
                  <c:v>-0.42786742959357454</c:v>
                </c:pt>
                <c:pt idx="209">
                  <c:v>-0.4355094754365557</c:v>
                </c:pt>
                <c:pt idx="210">
                  <c:v>-0.44310797069491625</c:v>
                </c:pt>
                <c:pt idx="211">
                  <c:v>-0.45066215552546396</c:v>
                </c:pt>
                <c:pt idx="212">
                  <c:v>-0.4581712745160091</c:v>
                </c:pt>
                <c:pt idx="213">
                  <c:v>-0.46563457676091075</c:v>
                </c:pt>
                <c:pt idx="214">
                  <c:v>-0.4730513159361641</c:v>
                </c:pt>
                <c:pt idx="215">
                  <c:v>-0.4804207503740314</c:v>
                </c:pt>
                <c:pt idx="216">
                  <c:v>-0.48774214313721087</c:v>
                </c:pt>
                <c:pt idx="217">
                  <c:v>-0.49501476209252654</c:v>
                </c:pt>
                <c:pt idx="218">
                  <c:v>-0.5022378799841447</c:v>
                </c:pt>
                <c:pt idx="219">
                  <c:v>-0.5094107745062941</c:v>
                </c:pt>
                <c:pt idx="220">
                  <c:v>-0.5165327283755007</c:v>
                </c:pt>
                <c:pt idx="221">
                  <c:v>-0.5236030294023118</c:v>
                </c:pt>
                <c:pt idx="222">
                  <c:v>-0.5306209705625177</c:v>
                </c:pt>
                <c:pt idx="223">
                  <c:v>-0.5375858500678498</c:v>
                </c:pt>
                <c:pt idx="224">
                  <c:v>-0.5444969714361616</c:v>
                </c:pt>
                <c:pt idx="225">
                  <c:v>-0.5513536435610751</c:v>
                </c:pt>
                <c:pt idx="226">
                  <c:v>-0.5581551807810938</c:v>
                </c:pt>
                <c:pt idx="227">
                  <c:v>-0.5649009029481605</c:v>
                </c:pt>
                <c:pt idx="228">
                  <c:v>-0.5715901354956829</c:v>
                </c:pt>
                <c:pt idx="229">
                  <c:v>-0.5782222095059791</c:v>
                </c:pt>
                <c:pt idx="230">
                  <c:v>-0.5847964617771749</c:v>
                </c:pt>
                <c:pt idx="231">
                  <c:v>-0.591312234889522</c:v>
                </c:pt>
                <c:pt idx="232">
                  <c:v>-0.5977688772711379</c:v>
                </c:pt>
                <c:pt idx="233">
                  <c:v>-0.6041657432631656</c:v>
                </c:pt>
                <c:pt idx="234">
                  <c:v>-0.6105021931843374</c:v>
                </c:pt>
                <c:pt idx="235">
                  <c:v>-0.6167775933949413</c:v>
                </c:pt>
                <c:pt idx="236">
                  <c:v>-0.6229913163601842</c:v>
                </c:pt>
                <c:pt idx="237">
                  <c:v>-0.6291427407129498</c:v>
                </c:pt>
                <c:pt idx="238">
                  <c:v>-0.6352312513159275</c:v>
                </c:pt>
                <c:pt idx="239">
                  <c:v>-0.6412562393231315</c:v>
                </c:pt>
                <c:pt idx="240">
                  <c:v>-0.647217102240782</c:v>
                </c:pt>
                <c:pt idx="241">
                  <c:v>-0.6531132439875524</c:v>
                </c:pt>
                <c:pt idx="242">
                  <c:v>-0.6589440749541853</c:v>
                </c:pt>
                <c:pt idx="243">
                  <c:v>-0.6647090120624397</c:v>
                </c:pt>
                <c:pt idx="244">
                  <c:v>-0.670407478823411</c:v>
                </c:pt>
                <c:pt idx="245">
                  <c:v>-0.6760389053951703</c:v>
                </c:pt>
                <c:pt idx="246">
                  <c:v>-0.6816027286397544</c:v>
                </c:pt>
                <c:pt idx="247">
                  <c:v>-0.6870983921794753</c:v>
                </c:pt>
                <c:pt idx="248">
                  <c:v>-0.6925253464525577</c:v>
                </c:pt>
                <c:pt idx="249">
                  <c:v>-0.6978830487680977</c:v>
                </c:pt>
                <c:pt idx="250">
                  <c:v>-0.7031709633603282</c:v>
                </c:pt>
                <c:pt idx="251">
                  <c:v>-0.7083885614421961</c:v>
                </c:pt>
                <c:pt idx="252">
                  <c:v>-0.713535321258241</c:v>
                </c:pt>
                <c:pt idx="253">
                  <c:v>-0.7186107281367716</c:v>
                </c:pt>
                <c:pt idx="254">
                  <c:v>-0.7236142745413294</c:v>
                </c:pt>
                <c:pt idx="255">
                  <c:v>-0.7285454601214427</c:v>
                </c:pt>
                <c:pt idx="256">
                  <c:v>-0.7334037917626633</c:v>
                </c:pt>
                <c:pt idx="257">
                  <c:v>-0.7381887836358738</c:v>
                </c:pt>
                <c:pt idx="258">
                  <c:v>-0.7428999572458772</c:v>
                </c:pt>
                <c:pt idx="259">
                  <c:v>-0.7475368414792374</c:v>
                </c:pt>
                <c:pt idx="260">
                  <c:v>-0.7520989726513942</c:v>
                </c:pt>
                <c:pt idx="261">
                  <c:v>-0.7565858945530339</c:v>
                </c:pt>
                <c:pt idx="262">
                  <c:v>-0.7609971584957042</c:v>
                </c:pt>
                <c:pt idx="263">
                  <c:v>-0.7653323233566872</c:v>
                </c:pt>
                <c:pt idx="264">
                  <c:v>-0.7695909556231096</c:v>
                </c:pt>
                <c:pt idx="265">
                  <c:v>-0.7737726294352917</c:v>
                </c:pt>
                <c:pt idx="266">
                  <c:v>-0.7778769266293402</c:v>
                </c:pt>
                <c:pt idx="267">
                  <c:v>-0.7819034367789534</c:v>
                </c:pt>
                <c:pt idx="268">
                  <c:v>-0.785851757236473</c:v>
                </c:pt>
                <c:pt idx="269">
                  <c:v>-0.7897214931731436</c:v>
                </c:pt>
                <c:pt idx="270">
                  <c:v>-0.7935122576185963</c:v>
                </c:pt>
                <c:pt idx="271">
                  <c:v>-0.7972236714995442</c:v>
                </c:pt>
                <c:pt idx="272">
                  <c:v>-0.8008553636776948</c:v>
                </c:pt>
                <c:pt idx="273">
                  <c:v>-0.8044069709868522</c:v>
                </c:pt>
                <c:pt idx="274">
                  <c:v>-0.8078781382692497</c:v>
                </c:pt>
                <c:pt idx="275">
                  <c:v>-0.8112685184110489</c:v>
                </c:pt>
                <c:pt idx="276">
                  <c:v>-0.8145777723770612</c:v>
                </c:pt>
                <c:pt idx="277">
                  <c:v>-0.8178055692446503</c:v>
                </c:pt>
                <c:pt idx="278">
                  <c:v>-0.820951586236817</c:v>
                </c:pt>
                <c:pt idx="279">
                  <c:v>-0.8240155087544825</c:v>
                </c:pt>
                <c:pt idx="280">
                  <c:v>-0.8269970304079504</c:v>
                </c:pt>
                <c:pt idx="281">
                  <c:v>-0.8298958530475413</c:v>
                </c:pt>
                <c:pt idx="282">
                  <c:v>-0.8327116867934022</c:v>
                </c:pt>
                <c:pt idx="283">
                  <c:v>-0.8354442500645091</c:v>
                </c:pt>
                <c:pt idx="284">
                  <c:v>-0.8380932696068102</c:v>
                </c:pt>
                <c:pt idx="285">
                  <c:v>-0.8406584805205595</c:v>
                </c:pt>
                <c:pt idx="286">
                  <c:v>-0.8431396262868041</c:v>
                </c:pt>
                <c:pt idx="287">
                  <c:v>-0.8455364587930347</c:v>
                </c:pt>
                <c:pt idx="288">
                  <c:v>-0.8478487383579963</c:v>
                </c:pt>
                <c:pt idx="289">
                  <c:v>-0.850076233755661</c:v>
                </c:pt>
                <c:pt idx="290">
                  <c:v>-0.8522187222383426</c:v>
                </c:pt>
                <c:pt idx="291">
                  <c:v>-0.8542759895589814</c:v>
                </c:pt>
                <c:pt idx="292">
                  <c:v>-0.8562478299925591</c:v>
                </c:pt>
                <c:pt idx="293">
                  <c:v>-0.8581340463566753</c:v>
                </c:pt>
                <c:pt idx="294">
                  <c:v>-0.8599344500312643</c:v>
                </c:pt>
                <c:pt idx="295">
                  <c:v>-0.8616488609774592</c:v>
                </c:pt>
                <c:pt idx="296">
                  <c:v>-0.8632771077555962</c:v>
                </c:pt>
                <c:pt idx="297">
                  <c:v>-0.8648190275423524</c:v>
                </c:pt>
                <c:pt idx="298">
                  <c:v>-0.8662744661470344</c:v>
                </c:pt>
                <c:pt idx="299">
                  <c:v>-0.8676432780269937</c:v>
                </c:pt>
                <c:pt idx="300">
                  <c:v>-0.8689253263021852</c:v>
                </c:pt>
                <c:pt idx="301">
                  <c:v>-0.8701204827688482</c:v>
                </c:pt>
                <c:pt idx="302">
                  <c:v>-0.871228627912332</c:v>
                </c:pt>
                <c:pt idx="303">
                  <c:v>-0.8722496509190459</c:v>
                </c:pt>
                <c:pt idx="304">
                  <c:v>-0.8731834496875407</c:v>
                </c:pt>
                <c:pt idx="305">
                  <c:v>-0.8740299308387164</c:v>
                </c:pt>
                <c:pt idx="306">
                  <c:v>-0.8747890097251642</c:v>
                </c:pt>
                <c:pt idx="307">
                  <c:v>-0.8754606104396281</c:v>
                </c:pt>
                <c:pt idx="308">
                  <c:v>-0.876044665822598</c:v>
                </c:pt>
                <c:pt idx="309">
                  <c:v>-0.8765411174690169</c:v>
                </c:pt>
                <c:pt idx="310">
                  <c:v>-0.8769499157341409</c:v>
                </c:pt>
                <c:pt idx="311">
                  <c:v>-0.8772710197384784</c:v>
                </c:pt>
                <c:pt idx="312">
                  <c:v>-0.8775043973718997</c:v>
                </c:pt>
                <c:pt idx="313">
                  <c:v>-0.8776500252968342</c:v>
                </c:pt>
                <c:pt idx="314">
                  <c:v>-0.8777078889506122</c:v>
                </c:pt>
                <c:pt idx="315">
                  <c:v>-0.8776779825469156</c:v>
                </c:pt>
                <c:pt idx="316">
                  <c:v>-0.8775603090763602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Momente!$M$4</c:f>
              <c:strCache>
                <c:ptCount val="1"/>
                <c:pt idx="0">
                  <c:v>T45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>
                <c:ptCount val="3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</c:numCache>
            </c:numRef>
          </c:xVal>
          <c:yVal>
            <c:numRef>
              <c:f>Momente!$M$5:$M$321</c:f>
              <c:numCache>
                <c:ptCount val="317"/>
                <c:pt idx="0">
                  <c:v>-0.2770229313096152</c:v>
                </c:pt>
                <c:pt idx="1">
                  <c:v>-0.2770090802784763</c:v>
                </c:pt>
                <c:pt idx="2">
                  <c:v>-0.2769675285701487</c:v>
                </c:pt>
                <c:pt idx="3">
                  <c:v>-0.2768982803397699</c:v>
                </c:pt>
                <c:pt idx="4">
                  <c:v>-0.2768013425121061</c:v>
                </c:pt>
                <c:pt idx="5">
                  <c:v>-0.2766767247808556</c:v>
                </c:pt>
                <c:pt idx="6">
                  <c:v>-0.2765244396076913</c:v>
                </c:pt>
                <c:pt idx="7">
                  <c:v>-0.27634450222100293</c:v>
                </c:pt>
                <c:pt idx="8">
                  <c:v>-0.27613693061437744</c:v>
                </c:pt>
                <c:pt idx="9">
                  <c:v>-0.2759017455448056</c:v>
                </c:pt>
                <c:pt idx="10">
                  <c:v>-0.2756389705305945</c:v>
                </c:pt>
                <c:pt idx="11">
                  <c:v>-0.2753486318490314</c:v>
                </c:pt>
                <c:pt idx="12">
                  <c:v>-0.2750307585337389</c:v>
                </c:pt>
                <c:pt idx="13">
                  <c:v>-0.2746853823717834</c:v>
                </c:pt>
                <c:pt idx="14">
                  <c:v>-0.27431253790049587</c:v>
                </c:pt>
                <c:pt idx="15">
                  <c:v>-0.27391226240401007</c:v>
                </c:pt>
                <c:pt idx="16">
                  <c:v>-0.2734845959095451</c:v>
                </c:pt>
                <c:pt idx="17">
                  <c:v>-0.2730295811833899</c:v>
                </c:pt>
                <c:pt idx="18">
                  <c:v>-0.2725472637266417</c:v>
                </c:pt>
                <c:pt idx="19">
                  <c:v>-0.27203769177064363</c:v>
                </c:pt>
                <c:pt idx="20">
                  <c:v>-0.2715009162721633</c:v>
                </c:pt>
                <c:pt idx="21">
                  <c:v>-0.2709369909083082</c:v>
                </c:pt>
                <c:pt idx="22">
                  <c:v>-0.2703459720711413</c:v>
                </c:pt>
                <c:pt idx="23">
                  <c:v>-0.2697279188620549</c:v>
                </c:pt>
                <c:pt idx="24">
                  <c:v>-0.2690828930858562</c:v>
                </c:pt>
                <c:pt idx="25">
                  <c:v>-0.26841095924458047</c:v>
                </c:pt>
                <c:pt idx="26">
                  <c:v>-0.2677121845310578</c:v>
                </c:pt>
                <c:pt idx="27">
                  <c:v>-0.2669866388221745</c:v>
                </c:pt>
                <c:pt idx="28">
                  <c:v>-0.2662343946718975</c:v>
                </c:pt>
                <c:pt idx="29">
                  <c:v>-0.26545552730401395</c:v>
                </c:pt>
                <c:pt idx="30">
                  <c:v>-0.26465011460461013</c:v>
                </c:pt>
                <c:pt idx="31">
                  <c:v>-0.2638182371142907</c:v>
                </c:pt>
                <c:pt idx="32">
                  <c:v>-0.26295997802010607</c:v>
                </c:pt>
                <c:pt idx="33">
                  <c:v>-0.26207542314725274</c:v>
                </c:pt>
                <c:pt idx="34">
                  <c:v>-0.26116466095047886</c:v>
                </c:pt>
                <c:pt idx="35">
                  <c:v>-0.26022778250524675</c:v>
                </c:pt>
                <c:pt idx="36">
                  <c:v>-0.25926488149861876</c:v>
                </c:pt>
                <c:pt idx="37">
                  <c:v>-0.2582760542198967</c:v>
                </c:pt>
                <c:pt idx="38">
                  <c:v>-0.25726139955098004</c:v>
                </c:pt>
                <c:pt idx="39">
                  <c:v>-0.2562210189564928</c:v>
                </c:pt>
                <c:pt idx="40">
                  <c:v>-0.2551550164736266</c:v>
                </c:pt>
                <c:pt idx="41">
                  <c:v>-0.25406349870174205</c:v>
                </c:pt>
                <c:pt idx="42">
                  <c:v>-0.25294657479170407</c:v>
                </c:pt>
                <c:pt idx="43">
                  <c:v>-0.2518043564349783</c:v>
                </c:pt>
                <c:pt idx="44">
                  <c:v>-0.25063695785244344</c:v>
                </c:pt>
                <c:pt idx="45">
                  <c:v>-0.24944449578298666</c:v>
                </c:pt>
                <c:pt idx="46">
                  <c:v>-0.24822708947182132</c:v>
                </c:pt>
                <c:pt idx="47">
                  <c:v>-0.24698486065856518</c:v>
                </c:pt>
                <c:pt idx="48">
                  <c:v>-0.2457179335650628</c:v>
                </c:pt>
                <c:pt idx="49">
                  <c:v>-0.24442643488296928</c:v>
                </c:pt>
                <c:pt idx="50">
                  <c:v>-0.24311049376107263</c:v>
                </c:pt>
                <c:pt idx="51">
                  <c:v>-0.24177024179239123</c:v>
                </c:pt>
                <c:pt idx="52">
                  <c:v>-0.24040581300100886</c:v>
                </c:pt>
                <c:pt idx="53">
                  <c:v>-0.23901734382866285</c:v>
                </c:pt>
                <c:pt idx="54">
                  <c:v>-0.23760497312111237</c:v>
                </c:pt>
                <c:pt idx="55">
                  <c:v>-0.23616884211425065</c:v>
                </c:pt>
                <c:pt idx="56">
                  <c:v>-0.23470909441999058</c:v>
                </c:pt>
                <c:pt idx="57">
                  <c:v>-0.23322587601187547</c:v>
                </c:pt>
                <c:pt idx="58">
                  <c:v>-0.23171933521051316</c:v>
                </c:pt>
                <c:pt idx="59">
                  <c:v>-0.23018962266872794</c:v>
                </c:pt>
                <c:pt idx="60">
                  <c:v>-0.22863689135650253</c:v>
                </c:pt>
                <c:pt idx="61">
                  <c:v>-0.22706129654566823</c:v>
                </c:pt>
                <c:pt idx="62">
                  <c:v>-0.22546299579440052</c:v>
                </c:pt>
                <c:pt idx="63">
                  <c:v>-0.22384214893143567</c:v>
                </c:pt>
                <c:pt idx="64">
                  <c:v>-0.22219891804011363</c:v>
                </c:pt>
                <c:pt idx="65">
                  <c:v>-0.2205334674421518</c:v>
                </c:pt>
                <c:pt idx="66">
                  <c:v>-0.21884596368122466</c:v>
                </c:pt>
                <c:pt idx="67">
                  <c:v>-0.21713657550629745</c:v>
                </c:pt>
                <c:pt idx="68">
                  <c:v>-0.21540547385476994</c:v>
                </c:pt>
                <c:pt idx="69">
                  <c:v>-0.21365283183535838</c:v>
                </c:pt>
                <c:pt idx="70">
                  <c:v>-0.21187882471080824</c:v>
                </c:pt>
                <c:pt idx="71">
                  <c:v>-0.2100836298803484</c:v>
                </c:pt>
                <c:pt idx="72">
                  <c:v>-0.20826742686197058</c:v>
                </c:pt>
                <c:pt idx="73">
                  <c:v>-0.2064303972744663</c:v>
                </c:pt>
                <c:pt idx="74">
                  <c:v>-0.20457272481925903</c:v>
                </c:pt>
                <c:pt idx="75">
                  <c:v>-0.2026945952620422</c:v>
                </c:pt>
                <c:pt idx="76">
                  <c:v>-0.20079619641421145</c:v>
                </c:pt>
                <c:pt idx="77">
                  <c:v>-0.19887771811407154</c:v>
                </c:pt>
                <c:pt idx="78">
                  <c:v>-0.19693935220785003</c:v>
                </c:pt>
                <c:pt idx="79">
                  <c:v>-0.19498129253052257</c:v>
                </c:pt>
                <c:pt idx="80">
                  <c:v>-0.1930037348864266</c:v>
                </c:pt>
                <c:pt idx="81">
                  <c:v>-0.1910068770296786</c:v>
                </c:pt>
                <c:pt idx="82">
                  <c:v>-0.18899091864439793</c:v>
                </c:pt>
                <c:pt idx="83">
                  <c:v>-0.186956061324747</c:v>
                </c:pt>
                <c:pt idx="84">
                  <c:v>-0.18490250855475646</c:v>
                </c:pt>
                <c:pt idx="85">
                  <c:v>-0.18283046568799954</c:v>
                </c:pt>
                <c:pt idx="86">
                  <c:v>-0.18074013992703222</c:v>
                </c:pt>
                <c:pt idx="87">
                  <c:v>-0.17863174030268267</c:v>
                </c:pt>
                <c:pt idx="88">
                  <c:v>-0.17650547765316457</c:v>
                </c:pt>
                <c:pt idx="89">
                  <c:v>-0.17436156460296906</c:v>
                </c:pt>
                <c:pt idx="90">
                  <c:v>-0.17220021554161707</c:v>
                </c:pt>
                <c:pt idx="91">
                  <c:v>-0.17002164660220745</c:v>
                </c:pt>
                <c:pt idx="92">
                  <c:v>-0.1678260756398199</c:v>
                </c:pt>
                <c:pt idx="93">
                  <c:v>-0.16561372220972517</c:v>
                </c:pt>
                <c:pt idx="94">
                  <c:v>-0.16338480754542006</c:v>
                </c:pt>
                <c:pt idx="95">
                  <c:v>-0.16113955453651913</c:v>
                </c:pt>
                <c:pt idx="96">
                  <c:v>-0.15887818770644038</c:v>
                </c:pt>
                <c:pt idx="97">
                  <c:v>-0.15660093318998994</c:v>
                </c:pt>
                <c:pt idx="98">
                  <c:v>-0.1543080187107265</c:v>
                </c:pt>
                <c:pt idx="99">
                  <c:v>-0.1519996735581752</c:v>
                </c:pt>
                <c:pt idx="100">
                  <c:v>-0.14967612856493626</c:v>
                </c:pt>
                <c:pt idx="101">
                  <c:v>-0.14733761608356732</c:v>
                </c:pt>
                <c:pt idx="102">
                  <c:v>-0.14498436996337247</c:v>
                </c:pt>
                <c:pt idx="103">
                  <c:v>-0.14261662552700857</c:v>
                </c:pt>
                <c:pt idx="104">
                  <c:v>-0.14023461954693014</c:v>
                </c:pt>
                <c:pt idx="105">
                  <c:v>-0.13783859022176054</c:v>
                </c:pt>
                <c:pt idx="106">
                  <c:v>-0.13542877715244084</c:v>
                </c:pt>
                <c:pt idx="107">
                  <c:v>-0.13300542131825496</c:v>
                </c:pt>
                <c:pt idx="108">
                  <c:v>-0.1305687650527739</c:v>
                </c:pt>
                <c:pt idx="109">
                  <c:v>-0.1281190520195959</c:v>
                </c:pt>
                <c:pt idx="110">
                  <c:v>-0.12565652718798184</c:v>
                </c:pt>
                <c:pt idx="111">
                  <c:v>-0.123181436808368</c:v>
                </c:pt>
                <c:pt idx="112">
                  <c:v>-0.12069402838771794</c:v>
                </c:pt>
                <c:pt idx="113">
                  <c:v>-0.11819455066480873</c:v>
                </c:pt>
                <c:pt idx="114">
                  <c:v>-0.11568325358532612</c:v>
                </c:pt>
                <c:pt idx="115">
                  <c:v>-0.1131603882768954</c:v>
                </c:pt>
                <c:pt idx="116">
                  <c:v>-0.11062620702392888</c:v>
                </c:pt>
                <c:pt idx="117">
                  <c:v>-0.1080809632424487</c:v>
                </c:pt>
                <c:pt idx="118">
                  <c:v>-0.10552491145471127</c:v>
                </c:pt>
                <c:pt idx="119">
                  <c:v>-0.10295830726376567</c:v>
                </c:pt>
                <c:pt idx="120">
                  <c:v>-0.10038140732789884</c:v>
                </c:pt>
                <c:pt idx="121">
                  <c:v>-0.09779446933494268</c:v>
                </c:pt>
                <c:pt idx="122">
                  <c:v>-0.09519775197654916</c:v>
                </c:pt>
                <c:pt idx="123">
                  <c:v>-0.09259151492229571</c:v>
                </c:pt>
                <c:pt idx="124">
                  <c:v>-0.0899760187937016</c:v>
                </c:pt>
                <c:pt idx="125">
                  <c:v>-0.08735152513820921</c:v>
                </c:pt>
                <c:pt idx="126">
                  <c:v>-0.08471829640299527</c:v>
                </c:pt>
                <c:pt idx="127">
                  <c:v>-0.08207659590873882</c:v>
                </c:pt>
                <c:pt idx="128">
                  <c:v>-0.0794266878232962</c:v>
                </c:pt>
                <c:pt idx="129">
                  <c:v>-0.07676883713525182</c:v>
                </c:pt>
                <c:pt idx="130">
                  <c:v>-0.07410330962746892</c:v>
                </c:pt>
                <c:pt idx="131">
                  <c:v>-0.07143037185048293</c:v>
                </c:pt>
                <c:pt idx="132">
                  <c:v>-0.06875029109582917</c:v>
                </c:pt>
                <c:pt idx="133">
                  <c:v>-0.06606333536935746</c:v>
                </c:pt>
                <c:pt idx="134">
                  <c:v>-0.06336977336440146</c:v>
                </c:pt>
                <c:pt idx="135">
                  <c:v>-0.060669874434916844</c:v>
                </c:pt>
                <c:pt idx="136">
                  <c:v>-0.057963908568555246</c:v>
                </c:pt>
                <c:pt idx="137">
                  <c:v>-0.05525214635963136</c:v>
                </c:pt>
                <c:pt idx="138">
                  <c:v>-0.05253485898211678</c:v>
                </c:pt>
                <c:pt idx="139">
                  <c:v>-0.04981231816248179</c:v>
                </c:pt>
                <c:pt idx="140">
                  <c:v>-0.04708479615254833</c:v>
                </c:pt>
                <c:pt idx="141">
                  <c:v>-0.044352565702227786</c:v>
                </c:pt>
                <c:pt idx="142">
                  <c:v>-0.04161590003229838</c:v>
                </c:pt>
                <c:pt idx="143">
                  <c:v>-0.03887507280704551</c:v>
                </c:pt>
                <c:pt idx="144">
                  <c:v>-0.03613035810690754</c:v>
                </c:pt>
                <c:pt idx="145">
                  <c:v>-0.03338203040107532</c:v>
                </c:pt>
                <c:pt idx="146">
                  <c:v>-0.030630364520013234</c:v>
                </c:pt>
                <c:pt idx="147">
                  <c:v>-0.027875635628024673</c:v>
                </c:pt>
                <c:pt idx="148">
                  <c:v>-0.025118119195710734</c:v>
                </c:pt>
                <c:pt idx="149">
                  <c:v>-0.022358090972400886</c:v>
                </c:pt>
                <c:pt idx="150">
                  <c:v>-0.019595826958625336</c:v>
                </c:pt>
                <c:pt idx="151">
                  <c:v>-0.01683160337848382</c:v>
                </c:pt>
                <c:pt idx="152">
                  <c:v>-0.014065696652030751</c:v>
                </c:pt>
                <c:pt idx="153">
                  <c:v>-0.01129838336764215</c:v>
                </c:pt>
                <c:pt idx="154">
                  <c:v>-0.008529940254323687</c:v>
                </c:pt>
                <c:pt idx="155">
                  <c:v>-0.005760644154088114</c:v>
                </c:pt>
                <c:pt idx="156">
                  <c:v>-0.002990771994245965</c:v>
                </c:pt>
                <c:pt idx="157">
                  <c:v>-0.00022060075968839351</c:v>
                </c:pt>
                <c:pt idx="158">
                  <c:v>0.0025495925347613075</c:v>
                </c:pt>
                <c:pt idx="159">
                  <c:v>0.005319530872082229</c:v>
                </c:pt>
                <c:pt idx="160">
                  <c:v>0.00808893726074876</c:v>
                </c:pt>
                <c:pt idx="161">
                  <c:v>0.010857534762421827</c:v>
                </c:pt>
                <c:pt idx="162">
                  <c:v>0.01362504651967476</c:v>
                </c:pt>
                <c:pt idx="163">
                  <c:v>0.016391195783627757</c:v>
                </c:pt>
                <c:pt idx="164">
                  <c:v>0.019155705941663968</c:v>
                </c:pt>
                <c:pt idx="165">
                  <c:v>0.02191830054506068</c:v>
                </c:pt>
                <c:pt idx="166">
                  <c:v>0.024678703336676384</c:v>
                </c:pt>
                <c:pt idx="167">
                  <c:v>0.02743663827852378</c:v>
                </c:pt>
                <c:pt idx="168">
                  <c:v>0.030191829579407067</c:v>
                </c:pt>
                <c:pt idx="169">
                  <c:v>0.032944001722492476</c:v>
                </c:pt>
                <c:pt idx="170">
                  <c:v>0.03569287949285029</c:v>
                </c:pt>
                <c:pt idx="171">
                  <c:v>0.03843818800501099</c:v>
                </c:pt>
                <c:pt idx="172">
                  <c:v>0.04117965273040346</c:v>
                </c:pt>
                <c:pt idx="173">
                  <c:v>0.04391699952483081</c:v>
                </c:pt>
                <c:pt idx="174">
                  <c:v>0.0466499546559108</c:v>
                </c:pt>
                <c:pt idx="175">
                  <c:v>0.0493782448304003</c:v>
                </c:pt>
                <c:pt idx="176">
                  <c:v>0.052101597221554954</c:v>
                </c:pt>
                <c:pt idx="177">
                  <c:v>0.05481973949640553</c:v>
                </c:pt>
                <c:pt idx="178">
                  <c:v>0.05753239984298133</c:v>
                </c:pt>
                <c:pt idx="179">
                  <c:v>0.0602393069975242</c:v>
                </c:pt>
                <c:pt idx="180">
                  <c:v>0.06294019027156711</c:v>
                </c:pt>
                <c:pt idx="181">
                  <c:v>0.06563477957902454</c:v>
                </c:pt>
                <c:pt idx="182">
                  <c:v>0.06832280546322737</c:v>
                </c:pt>
                <c:pt idx="183">
                  <c:v>0.07100399912381936</c:v>
                </c:pt>
                <c:pt idx="184">
                  <c:v>0.07367809244366867</c:v>
                </c:pt>
                <c:pt idx="185">
                  <c:v>0.0763448180156718</c:v>
                </c:pt>
                <c:pt idx="186">
                  <c:v>0.07900390916948674</c:v>
                </c:pt>
                <c:pt idx="187">
                  <c:v>0.08165509999822841</c:v>
                </c:pt>
                <c:pt idx="188">
                  <c:v>0.08429812538501336</c:v>
                </c:pt>
                <c:pt idx="189">
                  <c:v>0.08693272102951043</c:v>
                </c:pt>
                <c:pt idx="190">
                  <c:v>0.08955862347434106</c:v>
                </c:pt>
                <c:pt idx="191">
                  <c:v>0.09217557013146305</c:v>
                </c:pt>
                <c:pt idx="192">
                  <c:v>0.09478329930838517</c:v>
                </c:pt>
                <c:pt idx="193">
                  <c:v>0.09738155023436243</c:v>
                </c:pt>
                <c:pt idx="194">
                  <c:v>0.09997006308646586</c:v>
                </c:pt>
                <c:pt idx="195">
                  <c:v>0.10254857901556273</c:v>
                </c:pt>
                <c:pt idx="196">
                  <c:v>0.10511684017222203</c:v>
                </c:pt>
                <c:pt idx="197">
                  <c:v>0.10767458973246126</c:v>
                </c:pt>
                <c:pt idx="198">
                  <c:v>0.11022157192344847</c:v>
                </c:pt>
                <c:pt idx="199">
                  <c:v>0.1127575320491008</c:v>
                </c:pt>
                <c:pt idx="200">
                  <c:v>0.11528221651551399</c:v>
                </c:pt>
                <c:pt idx="201">
                  <c:v>0.1177953728563408</c:v>
                </c:pt>
                <c:pt idx="202">
                  <c:v>0.12029674975804985</c:v>
                </c:pt>
                <c:pt idx="203">
                  <c:v>0.1227860970850241</c:v>
                </c:pt>
                <c:pt idx="204">
                  <c:v>0.1252631659046087</c:v>
                </c:pt>
                <c:pt idx="205">
                  <c:v>0.12772770851199117</c:v>
                </c:pt>
                <c:pt idx="206">
                  <c:v>0.13017947845495997</c:v>
                </c:pt>
                <c:pt idx="207">
                  <c:v>0.13261823055856808</c:v>
                </c:pt>
                <c:pt idx="208">
                  <c:v>0.13504372094963876</c:v>
                </c:pt>
                <c:pt idx="209">
                  <c:v>0.1374557070811484</c:v>
                </c:pt>
                <c:pt idx="210">
                  <c:v>0.13985394775649856</c:v>
                </c:pt>
                <c:pt idx="211">
                  <c:v>0.14223820315361246</c:v>
                </c:pt>
                <c:pt idx="212">
                  <c:v>0.14460823484894098</c:v>
                </c:pt>
                <c:pt idx="213">
                  <c:v>0.1469638058412935</c:v>
                </c:pt>
                <c:pt idx="214">
                  <c:v>0.14930468057552843</c:v>
                </c:pt>
                <c:pt idx="215">
                  <c:v>0.1516306249661299</c:v>
                </c:pt>
                <c:pt idx="216">
                  <c:v>0.1539414064205949</c:v>
                </c:pt>
                <c:pt idx="217">
                  <c:v>0.15623679386270078</c:v>
                </c:pt>
                <c:pt idx="218">
                  <c:v>0.15851655775561974</c:v>
                </c:pt>
                <c:pt idx="219">
                  <c:v>0.16078047012485663</c:v>
                </c:pt>
                <c:pt idx="220">
                  <c:v>0.16302830458106038</c:v>
                </c:pt>
                <c:pt idx="221">
                  <c:v>0.16525983634266525</c:v>
                </c:pt>
                <c:pt idx="222">
                  <c:v>0.16747484225834994</c:v>
                </c:pt>
                <c:pt idx="223">
                  <c:v>0.16967310082937362</c:v>
                </c:pt>
                <c:pt idx="224">
                  <c:v>0.1718543922317121</c:v>
                </c:pt>
                <c:pt idx="225">
                  <c:v>0.17401849833803493</c:v>
                </c:pt>
                <c:pt idx="226">
                  <c:v>0.17616520273953953</c:v>
                </c:pt>
                <c:pt idx="227">
                  <c:v>0.1782942907675753</c:v>
                </c:pt>
                <c:pt idx="228">
                  <c:v>0.18040554951510968</c:v>
                </c:pt>
                <c:pt idx="229">
                  <c:v>0.1824987678580284</c:v>
                </c:pt>
                <c:pt idx="230">
                  <c:v>0.1845737364762461</c:v>
                </c:pt>
                <c:pt idx="231">
                  <c:v>0.18663024787462382</c:v>
                </c:pt>
                <c:pt idx="232">
                  <c:v>0.1886680964037406</c:v>
                </c:pt>
                <c:pt idx="233">
                  <c:v>0.19068707828044412</c:v>
                </c:pt>
                <c:pt idx="234">
                  <c:v>0.19268699160822234</c:v>
                </c:pt>
                <c:pt idx="235">
                  <c:v>0.19466763639741266</c:v>
                </c:pt>
                <c:pt idx="236">
                  <c:v>0.19662881458518505</c:v>
                </c:pt>
                <c:pt idx="237">
                  <c:v>0.19857033005535005</c:v>
                </c:pt>
                <c:pt idx="238">
                  <c:v>0.20049198865798884</c:v>
                </c:pt>
                <c:pt idx="239">
                  <c:v>0.20239359822883604</c:v>
                </c:pt>
                <c:pt idx="240">
                  <c:v>0.20427496860852237</c:v>
                </c:pt>
                <c:pt idx="241">
                  <c:v>0.2061359116615803</c:v>
                </c:pt>
                <c:pt idx="242">
                  <c:v>0.20797624129524758</c:v>
                </c:pt>
                <c:pt idx="243">
                  <c:v>0.20979577347810174</c:v>
                </c:pt>
                <c:pt idx="244">
                  <c:v>0.21159432625843466</c:v>
                </c:pt>
                <c:pt idx="245">
                  <c:v>0.21337171978246638</c:v>
                </c:pt>
                <c:pt idx="246">
                  <c:v>0.21512777631233226</c:v>
                </c:pt>
                <c:pt idx="247">
                  <c:v>0.21686232024383703</c:v>
                </c:pt>
                <c:pt idx="248">
                  <c:v>0.21857517812403723</c:v>
                </c:pt>
                <c:pt idx="249">
                  <c:v>0.22026617866857448</c:v>
                </c:pt>
                <c:pt idx="250">
                  <c:v>0.2219351527787948</c:v>
                </c:pt>
                <c:pt idx="251">
                  <c:v>0.22358193355868514</c:v>
                </c:pt>
                <c:pt idx="252">
                  <c:v>0.22520635633153752</c:v>
                </c:pt>
                <c:pt idx="253">
                  <c:v>0.22680825865642681</c:v>
                </c:pt>
                <c:pt idx="254">
                  <c:v>0.22838748034445316</c:v>
                </c:pt>
                <c:pt idx="255">
                  <c:v>0.2299438634747713</c:v>
                </c:pt>
                <c:pt idx="256">
                  <c:v>0.2314772524103582</c:v>
                </c:pt>
                <c:pt idx="257">
                  <c:v>0.2329874938136033</c:v>
                </c:pt>
                <c:pt idx="258">
                  <c:v>0.2344744366616255</c:v>
                </c:pt>
                <c:pt idx="259">
                  <c:v>0.2359379322613726</c:v>
                </c:pt>
                <c:pt idx="260">
                  <c:v>0.23737783426451164</c:v>
                </c:pt>
                <c:pt idx="261">
                  <c:v>0.23879399868203532</c:v>
                </c:pt>
                <c:pt idx="262">
                  <c:v>0.24018628389868213</c:v>
                </c:pt>
                <c:pt idx="263">
                  <c:v>0.24155455068709783</c:v>
                </c:pt>
                <c:pt idx="264">
                  <c:v>0.24289866222173614</c:v>
                </c:pt>
                <c:pt idx="265">
                  <c:v>0.24421848409257055</c:v>
                </c:pt>
                <c:pt idx="266">
                  <c:v>0.2455138843185099</c:v>
                </c:pt>
                <c:pt idx="267">
                  <c:v>0.24678473336061038</c:v>
                </c:pt>
                <c:pt idx="268">
                  <c:v>0.24803090413503207</c:v>
                </c:pt>
                <c:pt idx="269">
                  <c:v>0.24925227202572928</c:v>
                </c:pt>
                <c:pt idx="270">
                  <c:v>0.2504487148969289</c:v>
                </c:pt>
                <c:pt idx="271">
                  <c:v>0.2516201131053503</c:v>
                </c:pt>
                <c:pt idx="272">
                  <c:v>0.2527663495121403</c:v>
                </c:pt>
                <c:pt idx="273">
                  <c:v>0.2538873094946214</c:v>
                </c:pt>
                <c:pt idx="274">
                  <c:v>0.2549828809577246</c:v>
                </c:pt>
                <c:pt idx="275">
                  <c:v>0.2560529543452158</c:v>
                </c:pt>
                <c:pt idx="276">
                  <c:v>0.2570974226506501</c:v>
                </c:pt>
                <c:pt idx="277">
                  <c:v>0.25811618142806625</c:v>
                </c:pt>
                <c:pt idx="278">
                  <c:v>0.2591091288024337</c:v>
                </c:pt>
                <c:pt idx="279">
                  <c:v>0.2600761654798462</c:v>
                </c:pt>
                <c:pt idx="280">
                  <c:v>0.2610171947574398</c:v>
                </c:pt>
                <c:pt idx="281">
                  <c:v>0.2619321225330691</c:v>
                </c:pt>
                <c:pt idx="282">
                  <c:v>0.2628208573147243</c:v>
                </c:pt>
                <c:pt idx="283">
                  <c:v>0.2636833102296658</c:v>
                </c:pt>
                <c:pt idx="284">
                  <c:v>0.26451939503331706</c:v>
                </c:pt>
                <c:pt idx="285">
                  <c:v>0.2653290281178991</c:v>
                </c:pt>
                <c:pt idx="286">
                  <c:v>0.266112128520773</c:v>
                </c:pt>
                <c:pt idx="287">
                  <c:v>0.2668686179325543</c:v>
                </c:pt>
                <c:pt idx="288">
                  <c:v>0.2675984207049341</c:v>
                </c:pt>
                <c:pt idx="289">
                  <c:v>0.2683014638582393</c:v>
                </c:pt>
                <c:pt idx="290">
                  <c:v>0.2689776770887449</c:v>
                </c:pt>
                <c:pt idx="291">
                  <c:v>0.26962699277568813</c:v>
                </c:pt>
                <c:pt idx="292">
                  <c:v>0.2702493459880421</c:v>
                </c:pt>
                <c:pt idx="293">
                  <c:v>0.27084467449100563</c:v>
                </c:pt>
                <c:pt idx="294">
                  <c:v>0.2714129187522209</c:v>
                </c:pt>
                <c:pt idx="295">
                  <c:v>0.27195402194773993</c:v>
                </c:pt>
                <c:pt idx="296">
                  <c:v>0.2724679299676896</c:v>
                </c:pt>
                <c:pt idx="297">
                  <c:v>0.2729545914216986</c:v>
                </c:pt>
                <c:pt idx="298">
                  <c:v>0.27341395764402704</c:v>
                </c:pt>
                <c:pt idx="299">
                  <c:v>0.27384598269843696</c:v>
                </c:pt>
                <c:pt idx="300">
                  <c:v>0.2742506233827792</c:v>
                </c:pt>
                <c:pt idx="301">
                  <c:v>0.274627839233326</c:v>
                </c:pt>
                <c:pt idx="302">
                  <c:v>0.27497759252880394</c:v>
                </c:pt>
                <c:pt idx="303">
                  <c:v>0.27529984829417786</c:v>
                </c:pt>
                <c:pt idx="304">
                  <c:v>0.2755945743041369</c:v>
                </c:pt>
                <c:pt idx="305">
                  <c:v>0.2758617410863277</c:v>
                </c:pt>
                <c:pt idx="306">
                  <c:v>0.2761013219242943</c:v>
                </c:pt>
                <c:pt idx="307">
                  <c:v>0.27631329286015055</c:v>
                </c:pt>
                <c:pt idx="308">
                  <c:v>0.2764976326969817</c:v>
                </c:pt>
                <c:pt idx="309">
                  <c:v>0.2766543230009583</c:v>
                </c:pt>
                <c:pt idx="310">
                  <c:v>0.276783348103177</c:v>
                </c:pt>
                <c:pt idx="311">
                  <c:v>0.2768846951012397</c:v>
                </c:pt>
                <c:pt idx="312">
                  <c:v>0.27695835386052625</c:v>
                </c:pt>
                <c:pt idx="313">
                  <c:v>0.27700431701522676</c:v>
                </c:pt>
                <c:pt idx="314">
                  <c:v>0.27702257996906127</c:v>
                </c:pt>
                <c:pt idx="315">
                  <c:v>0.2770131408957487</c:v>
                </c:pt>
                <c:pt idx="316">
                  <c:v>0.27697600073919315</c:v>
                </c:pt>
              </c:numCache>
            </c:numRef>
          </c:yVal>
          <c:smooth val="1"/>
        </c:ser>
        <c:axId val="5963775"/>
        <c:axId val="38731748"/>
      </c:scatterChart>
      <c:valAx>
        <c:axId val="5963775"/>
        <c:scaling>
          <c:orientation val="minMax"/>
          <c:max val="3.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8731748"/>
        <c:crosses val="autoZero"/>
        <c:crossBetween val="midCat"/>
        <c:dispUnits/>
      </c:valAx>
      <c:valAx>
        <c:axId val="38731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675"/>
          <c:w val="0.976"/>
          <c:h val="0.92675"/>
        </c:manualLayout>
      </c:layout>
      <c:scatterChart>
        <c:scatterStyle val="smooth"/>
        <c:varyColors val="0"/>
        <c:ser>
          <c:idx val="0"/>
          <c:order val="0"/>
          <c:tx>
            <c:strRef>
              <c:f>Momente!$B$4</c:f>
              <c:strCache>
                <c:ptCount val="1"/>
                <c:pt idx="0">
                  <c:v>phi1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Momente!$B$5:$B$321</c:f>
              <c:numCache>
                <c:ptCount val="317"/>
                <c:pt idx="0">
                  <c:v>-2.5047065657592114E-07</c:v>
                </c:pt>
                <c:pt idx="1">
                  <c:v>-2.5045813314745476E-07</c:v>
                </c:pt>
                <c:pt idx="2">
                  <c:v>-2.5042056411438806E-07</c:v>
                </c:pt>
                <c:pt idx="3">
                  <c:v>-2.5035795323359306E-07</c:v>
                </c:pt>
                <c:pt idx="4">
                  <c:v>-2.502703067661056E-07</c:v>
                </c:pt>
                <c:pt idx="5">
                  <c:v>-2.501576334764994E-07</c:v>
                </c:pt>
                <c:pt idx="6">
                  <c:v>-2.500199446320096E-07</c:v>
                </c:pt>
                <c:pt idx="7">
                  <c:v>-2.498572540014058E-07</c:v>
                </c:pt>
                <c:pt idx="8">
                  <c:v>-2.496695778536156E-07</c:v>
                </c:pt>
                <c:pt idx="9">
                  <c:v>-2.494569349560973E-07</c:v>
                </c:pt>
                <c:pt idx="10">
                  <c:v>-2.492193465729635E-07</c:v>
                </c:pt>
                <c:pt idx="11">
                  <c:v>-2.4895683646285447E-07</c:v>
                </c:pt>
                <c:pt idx="12">
                  <c:v>-2.486694308765625E-07</c:v>
                </c:pt>
                <c:pt idx="13">
                  <c:v>-2.483571585544067E-07</c:v>
                </c:pt>
                <c:pt idx="14">
                  <c:v>-2.480200507233591E-07</c:v>
                </c:pt>
                <c:pt idx="15">
                  <c:v>-2.4765814109392183E-07</c:v>
                </c:pt>
                <c:pt idx="16">
                  <c:v>-2.4727146585675623E-07</c:v>
                </c:pt>
                <c:pt idx="17">
                  <c:v>-2.4686006367906387E-07</c:v>
                </c:pt>
                <c:pt idx="18">
                  <c:v>-2.464239757007196E-07</c:v>
                </c:pt>
                <c:pt idx="19">
                  <c:v>-2.4596324553015795E-07</c:v>
                </c:pt>
                <c:pt idx="20">
                  <c:v>-2.4547791924001194E-07</c:v>
                </c:pt>
                <c:pt idx="21">
                  <c:v>-2.449680453625062E-07</c:v>
                </c:pt>
                <c:pt idx="22">
                  <c:v>-2.444336748846035E-07</c:v>
                </c:pt>
                <c:pt idx="23">
                  <c:v>-2.438748612429064E-07</c:v>
                </c:pt>
                <c:pt idx="24">
                  <c:v>-2.4329166031831344E-07</c:v>
                </c:pt>
                <c:pt idx="25">
                  <c:v>-2.42684130430431E-07</c:v>
                </c:pt>
                <c:pt idx="26">
                  <c:v>-2.4205233233174163E-07</c:v>
                </c:pt>
                <c:pt idx="27">
                  <c:v>-2.413963292015287E-07</c:v>
                </c:pt>
                <c:pt idx="28">
                  <c:v>-2.4071618663955846E-07</c:v>
                </c:pt>
                <c:pt idx="29">
                  <c:v>-2.400119726595205E-07</c:v>
                </c:pt>
                <c:pt idx="30">
                  <c:v>-2.392837576822259E-07</c:v>
                </c:pt>
                <c:pt idx="31">
                  <c:v>-2.3853161452856554E-07</c:v>
                </c:pt>
                <c:pt idx="32">
                  <c:v>-2.3775561841222798E-07</c:v>
                </c:pt>
                <c:pt idx="33">
                  <c:v>-2.3695584693217823E-07</c:v>
                </c:pt>
                <c:pt idx="34">
                  <c:v>-2.3613238006489783E-07</c:v>
                </c:pt>
                <c:pt idx="35">
                  <c:v>-2.3528530015638723E-07</c:v>
                </c:pt>
                <c:pt idx="36">
                  <c:v>-2.3441469191393147E-07</c:v>
                </c:pt>
                <c:pt idx="37">
                  <c:v>-2.335206423976292E-07</c:v>
                </c:pt>
                <c:pt idx="38">
                  <c:v>-2.3260324101168708E-07</c:v>
                </c:pt>
                <c:pt idx="39">
                  <c:v>-2.3166257949547916E-07</c:v>
                </c:pt>
                <c:pt idx="40">
                  <c:v>-2.3069875191437322E-07</c:v>
                </c:pt>
                <c:pt idx="41">
                  <c:v>-2.2971185465032412E-07</c:v>
                </c:pt>
                <c:pt idx="42">
                  <c:v>-2.2870198639223595E-07</c:v>
                </c:pt>
                <c:pt idx="43">
                  <c:v>-2.2766924812609284E-07</c:v>
                </c:pt>
                <c:pt idx="44">
                  <c:v>-2.2661374312486093E-07</c:v>
                </c:pt>
                <c:pt idx="45">
                  <c:v>-2.2553557693816066E-07</c:v>
                </c:pt>
                <c:pt idx="46">
                  <c:v>-2.2443485738171227E-07</c:v>
                </c:pt>
                <c:pt idx="47">
                  <c:v>-2.2331169452655415E-07</c:v>
                </c:pt>
                <c:pt idx="48">
                  <c:v>-2.221662006880358E-07</c:v>
                </c:pt>
                <c:pt idx="49">
                  <c:v>-2.209984904145865E-07</c:v>
                </c:pt>
                <c:pt idx="50">
                  <c:v>-2.1980868047626062E-07</c:v>
                </c:pt>
                <c:pt idx="51">
                  <c:v>-2.1859688985306038E-07</c:v>
                </c:pt>
                <c:pt idx="52">
                  <c:v>-2.1736323972303826E-07</c:v>
                </c:pt>
                <c:pt idx="53">
                  <c:v>-2.1610785345017926E-07</c:v>
                </c:pt>
                <c:pt idx="54">
                  <c:v>-2.1483085657206457E-07</c:v>
                </c:pt>
                <c:pt idx="55">
                  <c:v>-2.135323767873178E-07</c:v>
                </c:pt>
                <c:pt idx="56">
                  <c:v>-2.1221254394283532E-07</c:v>
                </c:pt>
                <c:pt idx="57">
                  <c:v>-2.1087149002080177E-07</c:v>
                </c:pt>
                <c:pt idx="58">
                  <c:v>-2.0950934912549174E-07</c:v>
                </c:pt>
                <c:pt idx="59">
                  <c:v>-2.081262574698598E-07</c:v>
                </c:pt>
                <c:pt idx="60">
                  <c:v>-2.0672235336191873E-07</c:v>
                </c:pt>
                <c:pt idx="61">
                  <c:v>-2.0529777719090963E-07</c:v>
                </c:pt>
                <c:pt idx="62">
                  <c:v>-2.0385267141326226E-07</c:v>
                </c:pt>
                <c:pt idx="63">
                  <c:v>-2.0238718053835028E-07</c:v>
                </c:pt>
                <c:pt idx="64">
                  <c:v>-2.0090145111403986E-07</c:v>
                </c:pt>
                <c:pt idx="65">
                  <c:v>-1.9939563171203538E-07</c:v>
                </c:pt>
                <c:pt idx="66">
                  <c:v>-1.9786987291302213E-07</c:v>
                </c:pt>
                <c:pt idx="67">
                  <c:v>-1.9632432729160864E-07</c:v>
                </c:pt>
                <c:pt idx="68">
                  <c:v>-1.9475914940106898E-07</c:v>
                </c:pt>
                <c:pt idx="69">
                  <c:v>-1.9317449575788805E-07</c:v>
                </c:pt>
                <c:pt idx="70">
                  <c:v>-1.9157052482610944E-07</c:v>
                </c:pt>
                <c:pt idx="71">
                  <c:v>-1.8994739700148992E-07</c:v>
                </c:pt>
                <c:pt idx="72">
                  <c:v>-1.8830527459545916E-07</c:v>
                </c:pt>
                <c:pt idx="73">
                  <c:v>-1.8664432181888936E-07</c:v>
                </c:pt>
                <c:pt idx="74">
                  <c:v>-1.8496470476567406E-07</c:v>
                </c:pt>
                <c:pt idx="75">
                  <c:v>-1.8326659139611903E-07</c:v>
                </c:pt>
                <c:pt idx="76">
                  <c:v>-1.8155015152014602E-07</c:v>
                </c:pt>
                <c:pt idx="77">
                  <c:v>-1.798155567803122E-07</c:v>
                </c:pt>
                <c:pt idx="78">
                  <c:v>-1.7806298063464616E-07</c:v>
                </c:pt>
                <c:pt idx="79">
                  <c:v>-1.7629259833930208E-07</c:v>
                </c:pt>
                <c:pt idx="80">
                  <c:v>-1.7450458693103402E-07</c:v>
                </c:pt>
                <c:pt idx="81">
                  <c:v>-1.7269912520949283E-07</c:v>
                </c:pt>
                <c:pt idx="82">
                  <c:v>-1.708763937193462E-07</c:v>
                </c:pt>
                <c:pt idx="83">
                  <c:v>-1.690365747322241E-07</c:v>
                </c:pt>
                <c:pt idx="84">
                  <c:v>-1.671798522284922E-07</c:v>
                </c:pt>
                <c:pt idx="85">
                  <c:v>-1.6530641187885343E-07</c:v>
                </c:pt>
                <c:pt idx="86">
                  <c:v>-1.6341644102578167E-07</c:v>
                </c:pt>
                <c:pt idx="87">
                  <c:v>-1.6151012866478733E-07</c:v>
                </c:pt>
                <c:pt idx="88">
                  <c:v>-1.5958766542551784E-07</c:v>
                </c:pt>
                <c:pt idx="89">
                  <c:v>-1.5764924355269508E-07</c:v>
                </c:pt>
                <c:pt idx="90">
                  <c:v>-1.5569505688689078E-07</c:v>
                </c:pt>
                <c:pt idx="91">
                  <c:v>-1.5372530084514344E-07</c:v>
                </c:pt>
                <c:pt idx="92">
                  <c:v>-1.5174017240141558E-07</c:v>
                </c:pt>
                <c:pt idx="93">
                  <c:v>-1.4973987006689728E-07</c:v>
                </c:pt>
                <c:pt idx="94">
                  <c:v>-1.477245938701551E-07</c:v>
                </c:pt>
                <c:pt idx="95">
                  <c:v>-1.4569454533712917E-07</c:v>
                </c:pt>
                <c:pt idx="96">
                  <c:v>-1.436499274709814E-07</c:v>
                </c:pt>
                <c:pt idx="97">
                  <c:v>-1.415909447317944E-07</c:v>
                </c:pt>
                <c:pt idx="98">
                  <c:v>-1.3951780301612612E-07</c:v>
                </c:pt>
                <c:pt idx="99">
                  <c:v>-1.3743070963642086E-07</c:v>
                </c:pt>
                <c:pt idx="100">
                  <c:v>-1.3532987330027715E-07</c:v>
                </c:pt>
                <c:pt idx="101">
                  <c:v>-1.3321550408957796E-07</c:v>
                </c:pt>
                <c:pt idx="102">
                  <c:v>-1.3108781343948233E-07</c:v>
                </c:pt>
                <c:pt idx="103">
                  <c:v>-1.2894701411728206E-07</c:v>
                </c:pt>
                <c:pt idx="104">
                  <c:v>-1.2679332020112574E-07</c:v>
                </c:pt>
                <c:pt idx="105">
                  <c:v>-1.2462694705861004E-07</c:v>
                </c:pt>
                <c:pt idx="106">
                  <c:v>-1.2244811132524373E-07</c:v>
                </c:pt>
                <c:pt idx="107">
                  <c:v>-1.2025703088278485E-07</c:v>
                </c:pt>
                <c:pt idx="108">
                  <c:v>-1.1805392483745154E-07</c:v>
                </c:pt>
                <c:pt idx="109">
                  <c:v>-1.1583901349801244E-07</c:v>
                </c:pt>
                <c:pt idx="110">
                  <c:v>-1.1361251835375573E-07</c:v>
                </c:pt>
                <c:pt idx="111">
                  <c:v>-1.1137466205234023E-07</c:v>
                </c:pt>
                <c:pt idx="112">
                  <c:v>-1.0912566837753159E-07</c:v>
                </c:pt>
                <c:pt idx="113">
                  <c:v>-1.0686576222682295E-07</c:v>
                </c:pt>
                <c:pt idx="114">
                  <c:v>-1.0459516958894616E-07</c:v>
                </c:pt>
                <c:pt idx="115">
                  <c:v>-1.023141175212726E-07</c:v>
                </c:pt>
                <c:pt idx="116">
                  <c:v>-1.0002283412710861E-07</c:v>
                </c:pt>
                <c:pt idx="117">
                  <c:v>-9.772154853288397E-08</c:v>
                </c:pt>
                <c:pt idx="118">
                  <c:v>-9.54104908652404E-08</c:v>
                </c:pt>
                <c:pt idx="119">
                  <c:v>-9.308989222801881E-08</c:v>
                </c:pt>
                <c:pt idx="120">
                  <c:v>-9.075998467914884E-08</c:v>
                </c:pt>
                <c:pt idx="121">
                  <c:v>-8.842100120744424E-08</c:v>
                </c:pt>
                <c:pt idx="122">
                  <c:v>-8.607317570930283E-08</c:v>
                </c:pt>
                <c:pt idx="123">
                  <c:v>-8.371674296531767E-08</c:v>
                </c:pt>
                <c:pt idx="124">
                  <c:v>-8.13519386167999E-08</c:v>
                </c:pt>
                <c:pt idx="125">
                  <c:v>-7.897899914221351E-08</c:v>
                </c:pt>
                <c:pt idx="126">
                  <c:v>-7.659816183352853E-08</c:v>
                </c:pt>
                <c:pt idx="127">
                  <c:v>-7.420966477249177E-08</c:v>
                </c:pt>
                <c:pt idx="128">
                  <c:v>-7.181374680681874E-08</c:v>
                </c:pt>
                <c:pt idx="129">
                  <c:v>-6.941064752630983E-08</c:v>
                </c:pt>
                <c:pt idx="130">
                  <c:v>-6.700060723889029E-08</c:v>
                </c:pt>
                <c:pt idx="131">
                  <c:v>-6.45838669465803E-08</c:v>
                </c:pt>
                <c:pt idx="132">
                  <c:v>-6.21606683213956E-08</c:v>
                </c:pt>
                <c:pt idx="133">
                  <c:v>-5.973125368117912E-08</c:v>
                </c:pt>
                <c:pt idx="134">
                  <c:v>-5.7295865965370404E-08</c:v>
                </c:pt>
                <c:pt idx="135">
                  <c:v>-5.485474871071156E-08</c:v>
                </c:pt>
                <c:pt idx="136">
                  <c:v>-5.240814602689355E-08</c:v>
                </c:pt>
                <c:pt idx="137">
                  <c:v>-4.9956302572146395E-08</c:v>
                </c:pt>
                <c:pt idx="138">
                  <c:v>-4.749946352877213E-08</c:v>
                </c:pt>
                <c:pt idx="139">
                  <c:v>-4.5037874578627737E-08</c:v>
                </c:pt>
                <c:pt idx="140">
                  <c:v>-4.25717818785567E-08</c:v>
                </c:pt>
                <c:pt idx="141">
                  <c:v>-4.0101432035774405E-08</c:v>
                </c:pt>
                <c:pt idx="142">
                  <c:v>-3.7627072083206276E-08</c:v>
                </c:pt>
                <c:pt idx="143">
                  <c:v>-3.514894945478561E-08</c:v>
                </c:pt>
                <c:pt idx="144">
                  <c:v>-3.2667311960710156E-08</c:v>
                </c:pt>
                <c:pt idx="145">
                  <c:v>-3.018240776266109E-08</c:v>
                </c:pt>
                <c:pt idx="146">
                  <c:v>-2.7694485348987896E-08</c:v>
                </c:pt>
                <c:pt idx="147">
                  <c:v>-2.5203793509858465E-08</c:v>
                </c:pt>
                <c:pt idx="148">
                  <c:v>-2.2710581312380916E-08</c:v>
                </c:pt>
                <c:pt idx="149">
                  <c:v>-2.0215098075697774E-08</c:v>
                </c:pt>
                <c:pt idx="150">
                  <c:v>-1.771759334605292E-08</c:v>
                </c:pt>
                <c:pt idx="151">
                  <c:v>-1.5218316871838075E-08</c:v>
                </c:pt>
                <c:pt idx="152">
                  <c:v>-1.2717518578617934E-08</c:v>
                </c:pt>
                <c:pt idx="153">
                  <c:v>-1.0215448544137605E-08</c:v>
                </c:pt>
                <c:pt idx="154">
                  <c:v>-7.71235697331593E-09</c:v>
                </c:pt>
                <c:pt idx="155">
                  <c:v>-5.208494173223867E-09</c:v>
                </c:pt>
                <c:pt idx="156">
                  <c:v>-2.7041105280546554E-09</c:v>
                </c:pt>
                <c:pt idx="157">
                  <c:v>-1.9945647408627917E-10</c:v>
                </c:pt>
                <c:pt idx="158">
                  <c:v>2.305217525363293E-09</c:v>
                </c:pt>
                <c:pt idx="159">
                  <c:v>4.809661004981336E-09</c:v>
                </c:pt>
                <c:pt idx="160">
                  <c:v>7.3136235225069195E-09</c:v>
                </c:pt>
                <c:pt idx="161">
                  <c:v>9.81685468377514E-09</c:v>
                </c:pt>
                <c:pt idx="162">
                  <c:v>1.2319104167755445E-08</c:v>
                </c:pt>
                <c:pt idx="163">
                  <c:v>1.4820121751584863E-08</c:v>
                </c:pt>
                <c:pt idx="164">
                  <c:v>1.731965733558918E-08</c:v>
                </c:pt>
                <c:pt idx="165">
                  <c:v>1.981746096829316E-08</c:v>
                </c:pt>
                <c:pt idx="166">
                  <c:v>2.231328287141459E-08</c:v>
                </c:pt>
                <c:pt idx="167">
                  <c:v>2.480687346484321E-08</c:v>
                </c:pt>
                <c:pt idx="168">
                  <c:v>2.7297983391597677E-08</c:v>
                </c:pt>
                <c:pt idx="169">
                  <c:v>2.9786363542761225E-08</c:v>
                </c:pt>
                <c:pt idx="170">
                  <c:v>3.227176508239261E-08</c:v>
                </c:pt>
                <c:pt idx="171">
                  <c:v>3.475393947240858E-08</c:v>
                </c:pt>
                <c:pt idx="172">
                  <c:v>3.723263849743882E-08</c:v>
                </c:pt>
                <c:pt idx="173">
                  <c:v>3.9707614289646645E-08</c:v>
                </c:pt>
                <c:pt idx="174">
                  <c:v>4.217861935351485E-08</c:v>
                </c:pt>
                <c:pt idx="175">
                  <c:v>4.464540659059643E-08</c:v>
                </c:pt>
                <c:pt idx="176">
                  <c:v>4.710772932422334E-08</c:v>
                </c:pt>
                <c:pt idx="177">
                  <c:v>4.956534132417413E-08</c:v>
                </c:pt>
                <c:pt idx="178">
                  <c:v>5.201799683129704E-08</c:v>
                </c:pt>
                <c:pt idx="179">
                  <c:v>5.446545058208479E-08</c:v>
                </c:pt>
                <c:pt idx="180">
                  <c:v>5.6907457833202055E-08</c:v>
                </c:pt>
                <c:pt idx="181">
                  <c:v>5.934377438595893E-08</c:v>
                </c:pt>
                <c:pt idx="182">
                  <c:v>6.177415661072998E-08</c:v>
                </c:pt>
                <c:pt idx="183">
                  <c:v>6.419836147131825E-08</c:v>
                </c:pt>
                <c:pt idx="184">
                  <c:v>6.661614654925785E-08</c:v>
                </c:pt>
                <c:pt idx="185">
                  <c:v>6.902727006805579E-08</c:v>
                </c:pt>
                <c:pt idx="186">
                  <c:v>7.143149091736967E-08</c:v>
                </c:pt>
                <c:pt idx="187">
                  <c:v>7.382856867711764E-08</c:v>
                </c:pt>
                <c:pt idx="188">
                  <c:v>7.621826364152151E-08</c:v>
                </c:pt>
                <c:pt idx="189">
                  <c:v>7.860033684307622E-08</c:v>
                </c:pt>
                <c:pt idx="190">
                  <c:v>8.097455007644691E-08</c:v>
                </c:pt>
                <c:pt idx="191">
                  <c:v>8.334066592228831E-08</c:v>
                </c:pt>
                <c:pt idx="192">
                  <c:v>8.569844777098781E-08</c:v>
                </c:pt>
                <c:pt idx="193">
                  <c:v>8.804765984632533E-08</c:v>
                </c:pt>
                <c:pt idx="194">
                  <c:v>9.038806722905104E-08</c:v>
                </c:pt>
                <c:pt idx="195">
                  <c:v>9.271943588037718E-08</c:v>
                </c:pt>
                <c:pt idx="196">
                  <c:v>9.504153266538102E-08</c:v>
                </c:pt>
                <c:pt idx="197">
                  <c:v>9.735412537631934E-08</c:v>
                </c:pt>
                <c:pt idx="198">
                  <c:v>9.965698275584839E-08</c:v>
                </c:pt>
                <c:pt idx="199">
                  <c:v>1.0194987452014885E-07</c:v>
                </c:pt>
                <c:pt idx="200">
                  <c:v>1.0423257138195526E-07</c:v>
                </c:pt>
                <c:pt idx="201">
                  <c:v>1.0650484507348365E-07</c:v>
                </c:pt>
                <c:pt idx="202">
                  <c:v>1.0876646836925844E-07</c:v>
                </c:pt>
                <c:pt idx="203">
                  <c:v>1.1101721510883474E-07</c:v>
                </c:pt>
                <c:pt idx="204">
                  <c:v>1.1325686021941436E-07</c:v>
                </c:pt>
                <c:pt idx="205">
                  <c:v>1.1548517973835227E-07</c:v>
                </c:pt>
                <c:pt idx="206">
                  <c:v>1.1770195083555386E-07</c:v>
                </c:pt>
                <c:pt idx="207">
                  <c:v>1.1990695183575632E-07</c:v>
                </c:pt>
                <c:pt idx="208">
                  <c:v>1.2209996224069736E-07</c:v>
                </c:pt>
                <c:pt idx="209">
                  <c:v>1.2428076275116392E-07</c:v>
                </c:pt>
                <c:pt idx="210">
                  <c:v>1.2644913528892234E-07</c:v>
                </c:pt>
                <c:pt idx="211">
                  <c:v>1.2860486301852581E-07</c:v>
                </c:pt>
                <c:pt idx="212">
                  <c:v>1.3074773036899797E-07</c:v>
                </c:pt>
                <c:pt idx="213">
                  <c:v>1.3287752305538912E-07</c:v>
                </c:pt>
                <c:pt idx="214">
                  <c:v>1.3499402810020584E-07</c:v>
                </c:pt>
                <c:pt idx="215">
                  <c:v>1.3709703385470697E-07</c:v>
                </c:pt>
                <c:pt idx="216">
                  <c:v>1.3918633002006978E-07</c:v>
                </c:pt>
                <c:pt idx="217">
                  <c:v>1.412617076684188E-07</c:v>
                </c:pt>
                <c:pt idx="218">
                  <c:v>1.4332295926371868E-07</c:v>
                </c:pt>
                <c:pt idx="219">
                  <c:v>1.453698786825276E-07</c:v>
                </c:pt>
                <c:pt idx="220">
                  <c:v>1.474022612346096E-07</c:v>
                </c:pt>
                <c:pt idx="221">
                  <c:v>1.494199036834028E-07</c:v>
                </c:pt>
                <c:pt idx="222">
                  <c:v>1.5142260426634396E-07</c:v>
                </c:pt>
                <c:pt idx="223">
                  <c:v>1.5341016271504343E-07</c:v>
                </c:pt>
                <c:pt idx="224">
                  <c:v>1.5538238027531274E-07</c:v>
                </c:pt>
                <c:pt idx="225">
                  <c:v>1.573390597270394E-07</c:v>
                </c:pt>
                <c:pt idx="226">
                  <c:v>1.5928000540390882E-07</c:v>
                </c:pt>
                <c:pt idx="227">
                  <c:v>1.6120502321297076E-07</c:v>
                </c:pt>
                <c:pt idx="228">
                  <c:v>1.6311392065404847E-07</c:v>
                </c:pt>
                <c:pt idx="229">
                  <c:v>1.6500650683898875E-07</c:v>
                </c:pt>
                <c:pt idx="230">
                  <c:v>1.668825925107499E-07</c:v>
                </c:pt>
                <c:pt idx="231">
                  <c:v>1.6874199006232856E-07</c:v>
                </c:pt>
                <c:pt idx="232">
                  <c:v>1.7058451355551864E-07</c:v>
                </c:pt>
                <c:pt idx="233">
                  <c:v>1.7240997873950648E-07</c:v>
                </c:pt>
                <c:pt idx="234">
                  <c:v>1.7421820306929484E-07</c:v>
                </c:pt>
                <c:pt idx="235">
                  <c:v>1.7600900572395765E-07</c:v>
                </c:pt>
                <c:pt idx="236">
                  <c:v>1.7778220762472172E-07</c:v>
                </c:pt>
                <c:pt idx="237">
                  <c:v>1.7953763145287486E-07</c:v>
                </c:pt>
                <c:pt idx="238">
                  <c:v>1.8127510166749673E-07</c:v>
                </c:pt>
                <c:pt idx="239">
                  <c:v>1.8299444452301405E-07</c:v>
                </c:pt>
                <c:pt idx="240">
                  <c:v>1.8469548808657383E-07</c:v>
                </c:pt>
                <c:pt idx="241">
                  <c:v>1.863780622552373E-07</c:v>
                </c:pt>
                <c:pt idx="242">
                  <c:v>1.8804199877298983E-07</c:v>
                </c:pt>
                <c:pt idx="243">
                  <c:v>1.8968713124756618E-07</c:v>
                </c:pt>
                <c:pt idx="244">
                  <c:v>1.9131329516708987E-07</c:v>
                </c:pt>
                <c:pt idx="245">
                  <c:v>1.929203279165242E-07</c:v>
                </c:pt>
                <c:pt idx="246">
                  <c:v>1.9450806879393313E-07</c:v>
                </c:pt>
                <c:pt idx="247">
                  <c:v>1.9607635902655233E-07</c:v>
                </c:pt>
                <c:pt idx="248">
                  <c:v>1.976250417866652E-07</c:v>
                </c:pt>
                <c:pt idx="249">
                  <c:v>1.991539622072863E-07</c:v>
                </c:pt>
                <c:pt idx="250">
                  <c:v>2.0066296739764784E-07</c:v>
                </c:pt>
                <c:pt idx="251">
                  <c:v>2.0215190645848813E-07</c:v>
                </c:pt>
                <c:pt idx="252">
                  <c:v>2.0362063049714196E-07</c:v>
                </c:pt>
                <c:pt idx="253">
                  <c:v>2.0506899264242938E-07</c:v>
                </c:pt>
                <c:pt idx="254">
                  <c:v>2.0649684805934295E-07</c:v>
                </c:pt>
                <c:pt idx="255">
                  <c:v>2.0790405396353056E-07</c:v>
                </c:pt>
                <c:pt idx="256">
                  <c:v>2.0929046963557474E-07</c:v>
                </c:pt>
                <c:pt idx="257">
                  <c:v>2.1065595643506342E-07</c:v>
                </c:pt>
                <c:pt idx="258">
                  <c:v>2.1200037781445461E-07</c:v>
                </c:pt>
                <c:pt idx="259">
                  <c:v>2.1332359933273075E-07</c:v>
                </c:pt>
                <c:pt idx="260">
                  <c:v>2.146254886688427E-07</c:v>
                </c:pt>
                <c:pt idx="261">
                  <c:v>2.1590591563494176E-07</c:v>
                </c:pt>
                <c:pt idx="262">
                  <c:v>2.1716475218939842E-07</c:v>
                </c:pt>
                <c:pt idx="263">
                  <c:v>2.1840187244960603E-07</c:v>
                </c:pt>
                <c:pt idx="264">
                  <c:v>2.1961715270456978E-07</c:v>
                </c:pt>
                <c:pt idx="265">
                  <c:v>2.2081047142727663E-07</c:v>
                </c:pt>
                <c:pt idx="266">
                  <c:v>2.2198170928684886E-07</c:v>
                </c:pt>
                <c:pt idx="267">
                  <c:v>2.2313074916047656E-07</c:v>
                </c:pt>
                <c:pt idx="268">
                  <c:v>2.2425747614512988E-07</c:v>
                </c:pt>
                <c:pt idx="269">
                  <c:v>2.253617775690493E-07</c:v>
                </c:pt>
                <c:pt idx="270">
                  <c:v>2.2644354300301273E-07</c:v>
                </c:pt>
                <c:pt idx="271">
                  <c:v>2.2750266427137813E-07</c:v>
                </c:pt>
                <c:pt idx="272">
                  <c:v>2.285390354629014E-07</c:v>
                </c:pt>
                <c:pt idx="273">
                  <c:v>2.295525529413268E-07</c:v>
                </c:pt>
                <c:pt idx="274">
                  <c:v>2.305431153557513E-07</c:v>
                </c:pt>
                <c:pt idx="275">
                  <c:v>2.315106236507588E-07</c:v>
                </c:pt>
                <c:pt idx="276">
                  <c:v>2.3245498107632612E-07</c:v>
                </c:pt>
                <c:pt idx="277">
                  <c:v>2.3337609319749762E-07</c:v>
                </c:pt>
                <c:pt idx="278">
                  <c:v>2.3427386790382883E-07</c:v>
                </c:pt>
                <c:pt idx="279">
                  <c:v>2.351482154185973E-07</c:v>
                </c:pt>
                <c:pt idx="280">
                  <c:v>2.3599904830778002E-07</c:v>
                </c:pt>
                <c:pt idx="281">
                  <c:v>2.3682628148879727E-07</c:v>
                </c:pt>
                <c:pt idx="282">
                  <c:v>2.3762983223902012E-07</c:v>
                </c:pt>
                <c:pt idx="283">
                  <c:v>2.3840962020404328E-07</c:v>
                </c:pt>
                <c:pt idx="284">
                  <c:v>2.3916556740572005E-07</c:v>
                </c:pt>
                <c:pt idx="285">
                  <c:v>2.3989759824996026E-07</c:v>
                </c:pt>
                <c:pt idx="286">
                  <c:v>2.406056395342894E-07</c:v>
                </c:pt>
                <c:pt idx="287">
                  <c:v>2.412896204551693E-07</c:v>
                </c:pt>
                <c:pt idx="288">
                  <c:v>2.419494726150776E-07</c:v>
                </c:pt>
                <c:pt idx="289">
                  <c:v>2.425851300293483E-07</c:v>
                </c:pt>
                <c:pt idx="290">
                  <c:v>2.431965291327696E-07</c:v>
                </c:pt>
                <c:pt idx="291">
                  <c:v>2.437836087859408E-07</c:v>
                </c:pt>
                <c:pt idx="292">
                  <c:v>2.4434631028138566E-07</c:v>
                </c:pt>
                <c:pt idx="293">
                  <c:v>2.448845773494237E-07</c:v>
                </c:pt>
                <c:pt idx="294">
                  <c:v>2.453983561637965E-07</c:v>
                </c:pt>
                <c:pt idx="295">
                  <c:v>2.45887595347051E-07</c:v>
                </c:pt>
                <c:pt idx="296">
                  <c:v>2.4635224597567636E-07</c:v>
                </c:pt>
                <c:pt idx="297">
                  <c:v>2.4679226158499706E-07</c:v>
                </c:pt>
                <c:pt idx="298">
                  <c:v>2.4720759817381875E-07</c:v>
                </c:pt>
                <c:pt idx="299">
                  <c:v>2.475982142088287E-07</c:v>
                </c:pt>
                <c:pt idx="300">
                  <c:v>2.4796407062874896E-07</c:v>
                </c:pt>
                <c:pt idx="301">
                  <c:v>2.4830513084824235E-07</c:v>
                </c:pt>
                <c:pt idx="302">
                  <c:v>2.4862136076157116E-07</c:v>
                </c:pt>
                <c:pt idx="303">
                  <c:v>2.489127287460076E-07</c:v>
                </c:pt>
                <c:pt idx="304">
                  <c:v>2.491792056649961E-07</c:v>
                </c:pt>
                <c:pt idx="305">
                  <c:v>2.4942076487106664E-07</c:v>
                </c:pt>
                <c:pt idx="306">
                  <c:v>2.4963738220850006E-07</c:v>
                </c:pt>
                <c:pt idx="307">
                  <c:v>2.4982903601574307E-07</c:v>
                </c:pt>
                <c:pt idx="308">
                  <c:v>2.499957071275747E-07</c:v>
                </c:pt>
                <c:pt idx="309">
                  <c:v>2.501373788770226E-07</c:v>
                </c:pt>
                <c:pt idx="310">
                  <c:v>2.5025403709702994E-07</c:v>
                </c:pt>
                <c:pt idx="311">
                  <c:v>2.503456701218719E-07</c:v>
                </c:pt>
                <c:pt idx="312">
                  <c:v>2.504122687883224E-07</c:v>
                </c:pt>
                <c:pt idx="313">
                  <c:v>2.5045382643657024E-07</c:v>
                </c:pt>
                <c:pt idx="314">
                  <c:v>2.5047033891088526E-07</c:v>
                </c:pt>
                <c:pt idx="315">
                  <c:v>2.504618045600338E-07</c:v>
                </c:pt>
                <c:pt idx="316">
                  <c:v>2.5042822423744373E-07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Momente!$C$4</c:f>
              <c:strCache>
                <c:ptCount val="1"/>
                <c:pt idx="0">
                  <c:v>phi2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Momente!$C$5:$C$321</c:f>
              <c:numCache>
                <c:ptCount val="317"/>
                <c:pt idx="0">
                  <c:v>2.295493895789421E-06</c:v>
                </c:pt>
                <c:pt idx="1">
                  <c:v>2.295379122051084E-06</c:v>
                </c:pt>
                <c:pt idx="2">
                  <c:v>2.2950348123133515E-06</c:v>
                </c:pt>
                <c:pt idx="3">
                  <c:v>2.2944610010069106E-06</c:v>
                </c:pt>
                <c:pt idx="4">
                  <c:v>2.293657745512413E-06</c:v>
                </c:pt>
                <c:pt idx="5">
                  <c:v>2.29262512615474E-06</c:v>
                </c:pt>
                <c:pt idx="6">
                  <c:v>2.2913632461949655E-06</c:v>
                </c:pt>
                <c:pt idx="7">
                  <c:v>2.2898722318200347E-06</c:v>
                </c:pt>
                <c:pt idx="8">
                  <c:v>2.2881522321301423E-06</c:v>
                </c:pt>
                <c:pt idx="9">
                  <c:v>2.286203419123824E-06</c:v>
                </c:pt>
                <c:pt idx="10">
                  <c:v>2.2840259876807566E-06</c:v>
                </c:pt>
                <c:pt idx="11">
                  <c:v>2.2816201555422695E-06</c:v>
                </c:pt>
                <c:pt idx="12">
                  <c:v>2.278986163289572E-06</c:v>
                </c:pt>
                <c:pt idx="13">
                  <c:v>2.2761242743196947E-06</c:v>
                </c:pt>
                <c:pt idx="14">
                  <c:v>2.273034774819149E-06</c:v>
                </c:pt>
                <c:pt idx="15">
                  <c:v>2.269717973735311E-06</c:v>
                </c:pt>
                <c:pt idx="16">
                  <c:v>2.2661742027455247E-06</c:v>
                </c:pt>
                <c:pt idx="17">
                  <c:v>2.262403816223936E-06</c:v>
                </c:pt>
                <c:pt idx="18">
                  <c:v>2.2584071912060554E-06</c:v>
                </c:pt>
                <c:pt idx="19">
                  <c:v>2.2541847273510534E-06</c:v>
                </c:pt>
                <c:pt idx="20">
                  <c:v>2.2497368469017977E-06</c:v>
                </c:pt>
                <c:pt idx="21">
                  <c:v>2.245063994642626E-06</c:v>
                </c:pt>
                <c:pt idx="22">
                  <c:v>2.2401666378548707E-06</c:v>
                </c:pt>
                <c:pt idx="23">
                  <c:v>2.2350452662701293E-06</c:v>
                </c:pt>
                <c:pt idx="24">
                  <c:v>2.229700392021292E-06</c:v>
                </c:pt>
                <c:pt idx="25">
                  <c:v>2.2241325495913305E-06</c:v>
                </c:pt>
                <c:pt idx="26">
                  <c:v>2.2183422957598472E-06</c:v>
                </c:pt>
                <c:pt idx="27">
                  <c:v>2.2123302095474003E-06</c:v>
                </c:pt>
                <c:pt idx="28">
                  <c:v>2.206096892157601E-06</c:v>
                </c:pt>
                <c:pt idx="29">
                  <c:v>2.1996429669169944E-06</c:v>
                </c:pt>
                <c:pt idx="30">
                  <c:v>2.1929690792127253E-06</c:v>
                </c:pt>
                <c:pt idx="31">
                  <c:v>2.186075896428003E-06</c:v>
                </c:pt>
                <c:pt idx="32">
                  <c:v>2.178964107875362E-06</c:v>
                </c:pt>
                <c:pt idx="33">
                  <c:v>2.171634424727731E-06</c:v>
                </c:pt>
                <c:pt idx="34">
                  <c:v>2.164087579947316E-06</c:v>
                </c:pt>
                <c:pt idx="35">
                  <c:v>2.156324328212307E-06</c:v>
                </c:pt>
                <c:pt idx="36">
                  <c:v>2.1483454458414076E-06</c:v>
                </c:pt>
                <c:pt idx="37">
                  <c:v>2.140151730716206E-06</c:v>
                </c:pt>
                <c:pt idx="38">
                  <c:v>2.1317440022013863E-06</c:v>
                </c:pt>
                <c:pt idx="39">
                  <c:v>2.1231231010627943E-06</c:v>
                </c:pt>
                <c:pt idx="40">
                  <c:v>2.1142898893833594E-06</c:v>
                </c:pt>
                <c:pt idx="41">
                  <c:v>2.1052452504768882E-06</c:v>
                </c:pt>
                <c:pt idx="42">
                  <c:v>2.0959900887997346E-06</c:v>
                </c:pt>
                <c:pt idx="43">
                  <c:v>2.0865253298603535E-06</c:v>
                </c:pt>
                <c:pt idx="44">
                  <c:v>2.0768519201267518E-06</c:v>
                </c:pt>
                <c:pt idx="45">
                  <c:v>2.066970826931842E-06</c:v>
                </c:pt>
                <c:pt idx="46">
                  <c:v>2.0568830383767084E-06</c:v>
                </c:pt>
                <c:pt idx="47">
                  <c:v>2.046589563231801E-06</c:v>
                </c:pt>
                <c:pt idx="48">
                  <c:v>2.0360914308360557E-06</c:v>
                </c:pt>
                <c:pt idx="49">
                  <c:v>2.025389690993964E-06</c:v>
                </c:pt>
                <c:pt idx="50">
                  <c:v>2.0144854138705926E-06</c:v>
                </c:pt>
                <c:pt idx="51">
                  <c:v>2.003379689884566E-06</c:v>
                </c:pt>
                <c:pt idx="52">
                  <c:v>1.992073629599028E-06</c:v>
                </c:pt>
                <c:pt idx="53">
                  <c:v>1.9805683636105865E-06</c:v>
                </c:pt>
                <c:pt idx="54">
                  <c:v>1.968865042436252E-06</c:v>
                </c:pt>
                <c:pt idx="55">
                  <c:v>1.956964836398389E-06</c:v>
                </c:pt>
                <c:pt idx="56">
                  <c:v>1.9448689355076847E-06</c:v>
                </c:pt>
                <c:pt idx="57">
                  <c:v>1.932578549344149E-06</c:v>
                </c:pt>
                <c:pt idx="58">
                  <c:v>1.920094906936155E-06</c:v>
                </c:pt>
                <c:pt idx="59">
                  <c:v>1.9074192566375415E-06</c:v>
                </c:pt>
                <c:pt idx="60">
                  <c:v>1.8945528660027748E-06</c:v>
                </c:pt>
                <c:pt idx="61">
                  <c:v>1.8814970216601965E-06</c:v>
                </c:pt>
                <c:pt idx="62">
                  <c:v>1.8682530291833614E-06</c:v>
                </c:pt>
                <c:pt idx="63">
                  <c:v>1.8548222129604802E-06</c:v>
                </c:pt>
                <c:pt idx="64">
                  <c:v>1.8412059160619832E-06</c:v>
                </c:pt>
                <c:pt idx="65">
                  <c:v>1.827405500106213E-06</c:v>
                </c:pt>
                <c:pt idx="66">
                  <c:v>1.8134223451232648E-06</c:v>
                </c:pt>
                <c:pt idx="67">
                  <c:v>1.7992578494169845E-06</c:v>
                </c:pt>
                <c:pt idx="68">
                  <c:v>1.7849134294251393E-06</c:v>
                </c:pt>
                <c:pt idx="69">
                  <c:v>1.7703905195777746E-06</c:v>
                </c:pt>
                <c:pt idx="70">
                  <c:v>1.7556905721537726E-06</c:v>
                </c:pt>
                <c:pt idx="71">
                  <c:v>1.7408150571356254E-06</c:v>
                </c:pt>
                <c:pt idx="72">
                  <c:v>1.7257654620624394E-06</c:v>
                </c:pt>
                <c:pt idx="73">
                  <c:v>1.71054329188118E-06</c:v>
                </c:pt>
                <c:pt idx="74">
                  <c:v>1.6951500687961807E-06</c:v>
                </c:pt>
                <c:pt idx="75">
                  <c:v>1.6795873321169219E-06</c:v>
                </c:pt>
                <c:pt idx="76">
                  <c:v>1.663856638104103E-06</c:v>
                </c:pt>
                <c:pt idx="77">
                  <c:v>1.6479595598140161E-06</c:v>
                </c:pt>
                <c:pt idx="78">
                  <c:v>1.631897686941243E-06</c:v>
                </c:pt>
                <c:pt idx="79">
                  <c:v>1.6156726256596862E-06</c:v>
                </c:pt>
                <c:pt idx="80">
                  <c:v>1.5992859984619524E-06</c:v>
                </c:pt>
                <c:pt idx="81">
                  <c:v>1.5827394439971066E-06</c:v>
                </c:pt>
                <c:pt idx="82">
                  <c:v>1.5660346169068063E-06</c:v>
                </c:pt>
                <c:pt idx="83">
                  <c:v>1.5491731876598397E-06</c:v>
                </c:pt>
                <c:pt idx="84">
                  <c:v>1.5321568423850803E-06</c:v>
                </c:pt>
                <c:pt idx="85">
                  <c:v>1.5149872827028755E-06</c:v>
                </c:pt>
                <c:pt idx="86">
                  <c:v>1.4976662255548858E-06</c:v>
                </c:pt>
                <c:pt idx="87">
                  <c:v>1.4801954030323916E-06</c:v>
                </c:pt>
                <c:pt idx="88">
                  <c:v>1.462576562203086E-06</c:v>
                </c:pt>
                <c:pt idx="89">
                  <c:v>1.4448114649363701E-06</c:v>
                </c:pt>
                <c:pt idx="90">
                  <c:v>1.4269018877271657E-06</c:v>
                </c:pt>
                <c:pt idx="91">
                  <c:v>1.40884962151827E-06</c:v>
                </c:pt>
                <c:pt idx="92">
                  <c:v>1.3906564715212597E-06</c:v>
                </c:pt>
                <c:pt idx="93">
                  <c:v>1.3723242570359739E-06</c:v>
                </c:pt>
                <c:pt idx="94">
                  <c:v>1.3538548112685844E-06</c:v>
                </c:pt>
                <c:pt idx="95">
                  <c:v>1.3352499811482764E-06</c:v>
                </c:pt>
                <c:pt idx="96">
                  <c:v>1.3165116271425581E-06</c:v>
                </c:pt>
                <c:pt idx="97">
                  <c:v>1.2976416230712151E-06</c:v>
                </c:pt>
                <c:pt idx="98">
                  <c:v>1.2786418559189291E-06</c:v>
                </c:pt>
                <c:pt idx="99">
                  <c:v>1.2595142256465826E-06</c:v>
                </c:pt>
                <c:pt idx="100">
                  <c:v>1.2402606450012634E-06</c:v>
                </c:pt>
                <c:pt idx="101">
                  <c:v>1.2208830393249911E-06</c:v>
                </c:pt>
                <c:pt idx="102">
                  <c:v>1.2013833463621851E-06</c:v>
                </c:pt>
                <c:pt idx="103">
                  <c:v>1.1817635160658927E-06</c:v>
                </c:pt>
                <c:pt idx="104">
                  <c:v>1.1620255104027934E-06</c:v>
                </c:pt>
                <c:pt idx="105">
                  <c:v>1.142171303157005E-06</c:v>
                </c:pt>
                <c:pt idx="106">
                  <c:v>1.122202879732707E-06</c:v>
                </c:pt>
                <c:pt idx="107">
                  <c:v>1.102122236955602E-06</c:v>
                </c:pt>
                <c:pt idx="108">
                  <c:v>1.0819313828732332E-06</c:v>
                </c:pt>
                <c:pt idx="109">
                  <c:v>1.061632336554184E-06</c:v>
                </c:pt>
                <c:pt idx="110">
                  <c:v>1.0412271278861698E-06</c:v>
                </c:pt>
                <c:pt idx="111">
                  <c:v>1.0207177973730533E-06</c:v>
                </c:pt>
                <c:pt idx="112">
                  <c:v>1.000106395930795E-06</c:v>
                </c:pt>
                <c:pt idx="113">
                  <c:v>9.79394984682363E-07</c:v>
                </c:pt>
                <c:pt idx="114">
                  <c:v>9.585856347516223E-07</c:v>
                </c:pt>
                <c:pt idx="115">
                  <c:v>9.376804270562253E-07</c:v>
                </c:pt>
                <c:pt idx="116">
                  <c:v>9.166814520995201E-07</c:v>
                </c:pt>
                <c:pt idx="117">
                  <c:v>8.955908097615039E-07</c:v>
                </c:pt>
                <c:pt idx="118">
                  <c:v>8.744106090888346E-07</c:v>
                </c:pt>
                <c:pt idx="119">
                  <c:v>8.531429680839295E-07</c:v>
                </c:pt>
                <c:pt idx="120">
                  <c:v>8.317900134931661E-07</c:v>
                </c:pt>
                <c:pt idx="121">
                  <c:v>8.103538805942094E-07</c:v>
                </c:pt>
                <c:pt idx="122">
                  <c:v>7.88836712982486E-07</c:v>
                </c:pt>
                <c:pt idx="123">
                  <c:v>7.672406623568259E-07</c:v>
                </c:pt>
                <c:pt idx="124">
                  <c:v>7.455678883042953E-07</c:v>
                </c:pt>
                <c:pt idx="125">
                  <c:v>7.238205580842389E-07</c:v>
                </c:pt>
                <c:pt idx="126">
                  <c:v>7.020008464115559E-07</c:v>
                </c:pt>
                <c:pt idx="127">
                  <c:v>6.801109352392303E-07</c:v>
                </c:pt>
                <c:pt idx="128">
                  <c:v>6.581530135401381E-07</c:v>
                </c:pt>
                <c:pt idx="129">
                  <c:v>6.361292770881508E-07</c:v>
                </c:pt>
                <c:pt idx="130">
                  <c:v>6.140419282385607E-07</c:v>
                </c:pt>
                <c:pt idx="131">
                  <c:v>5.918931757078468E-07</c:v>
                </c:pt>
                <c:pt idx="132">
                  <c:v>5.696852343528046E-07</c:v>
                </c:pt>
                <c:pt idx="133">
                  <c:v>5.474203249490632E-07</c:v>
                </c:pt>
                <c:pt idx="134">
                  <c:v>5.251006739690091E-07</c:v>
                </c:pt>
                <c:pt idx="135">
                  <c:v>5.027285133591405E-07</c:v>
                </c:pt>
                <c:pt idx="136">
                  <c:v>4.80306080316875E-07</c:v>
                </c:pt>
                <c:pt idx="137">
                  <c:v>4.578356170668316E-07</c:v>
                </c:pt>
                <c:pt idx="138">
                  <c:v>4.353193706366104E-07</c:v>
                </c:pt>
                <c:pt idx="139">
                  <c:v>4.1275959263208997E-07</c:v>
                </c:pt>
                <c:pt idx="140">
                  <c:v>3.9015853901227154E-07</c:v>
                </c:pt>
                <c:pt idx="141">
                  <c:v>3.675184698636828E-07</c:v>
                </c:pt>
                <c:pt idx="142">
                  <c:v>3.4484164917437217E-07</c:v>
                </c:pt>
                <c:pt idx="143">
                  <c:v>3.221303446075112E-07</c:v>
                </c:pt>
                <c:pt idx="144">
                  <c:v>2.993868272746305E-07</c:v>
                </c:pt>
                <c:pt idx="145">
                  <c:v>2.766133715085105E-07</c:v>
                </c:pt>
                <c:pt idx="146">
                  <c:v>2.5381225463575005E-07</c:v>
                </c:pt>
                <c:pt idx="147">
                  <c:v>2.3098575674903554E-07</c:v>
                </c:pt>
                <c:pt idx="148">
                  <c:v>2.081361604791336E-07</c:v>
                </c:pt>
                <c:pt idx="149">
                  <c:v>1.8526575076662997E-07</c:v>
                </c:pt>
                <c:pt idx="150">
                  <c:v>1.6237681463343727E-07</c:v>
                </c:pt>
                <c:pt idx="151">
                  <c:v>1.3947164095409483E-07</c:v>
                </c:pt>
                <c:pt idx="152">
                  <c:v>1.1655252022688294E-07</c:v>
                </c:pt>
                <c:pt idx="153">
                  <c:v>9.362174434477514E-08</c:v>
                </c:pt>
                <c:pt idx="154">
                  <c:v>7.06816063662507E-08</c:v>
                </c:pt>
                <c:pt idx="155">
                  <c:v>4.7734400285990806E-08</c:v>
                </c:pt>
                <c:pt idx="156">
                  <c:v>2.4782420805480837E-08</c:v>
                </c:pt>
                <c:pt idx="157">
                  <c:v>1.8279631035422741E-09</c:v>
                </c:pt>
                <c:pt idx="158">
                  <c:v>-2.112667739318335E-08</c:v>
                </c:pt>
                <c:pt idx="159">
                  <c:v>-4.4079205239775165E-08</c:v>
                </c:pt>
                <c:pt idx="160">
                  <c:v>-6.702732520257555E-08</c:v>
                </c:pt>
                <c:pt idx="161">
                  <c:v>-8.996874248871159E-08</c:v>
                </c:pt>
                <c:pt idx="162">
                  <c:v>-1.1290116297557247E-07</c:v>
                </c:pt>
                <c:pt idx="163">
                  <c:v>-1.3582229344021924E-07</c:v>
                </c:pt>
                <c:pt idx="164">
                  <c:v>-1.587298417887074E-07</c:v>
                </c:pt>
                <c:pt idx="165">
                  <c:v>-1.816215172852911E-07</c:v>
                </c:pt>
                <c:pt idx="166">
                  <c:v>-2.0449503078149706E-07</c:v>
                </c:pt>
                <c:pt idx="167">
                  <c:v>-2.2734809494503678E-07</c:v>
                </c:pt>
                <c:pt idx="168">
                  <c:v>-2.5017842448853815E-07</c:v>
                </c:pt>
                <c:pt idx="169">
                  <c:v>-2.72983736398072E-07</c:v>
                </c:pt>
                <c:pt idx="170">
                  <c:v>-2.9576175016145167E-07</c:v>
                </c:pt>
                <c:pt idx="171">
                  <c:v>-3.1851018799628254E-07</c:v>
                </c:pt>
                <c:pt idx="172">
                  <c:v>-3.412267750777381E-07</c:v>
                </c:pt>
                <c:pt idx="173">
                  <c:v>-3.6390923976604053E-07</c:v>
                </c:pt>
                <c:pt idx="174">
                  <c:v>-3.8655531383362307E-07</c:v>
                </c:pt>
                <c:pt idx="175">
                  <c:v>-4.0916273269195054E-07</c:v>
                </c:pt>
                <c:pt idx="176">
                  <c:v>-4.3172923561797665E-07</c:v>
                </c:pt>
                <c:pt idx="177">
                  <c:v>-4.5425256598021413E-07</c:v>
                </c:pt>
                <c:pt idx="178">
                  <c:v>-4.7673047146439616E-07</c:v>
                </c:pt>
                <c:pt idx="179">
                  <c:v>-4.991607042987057E-07</c:v>
                </c:pt>
                <c:pt idx="180">
                  <c:v>-5.215410214785514E-07</c:v>
                </c:pt>
                <c:pt idx="181">
                  <c:v>-5.438691849908653E-07</c:v>
                </c:pt>
                <c:pt idx="182">
                  <c:v>-5.661429620379029E-07</c:v>
                </c:pt>
                <c:pt idx="183">
                  <c:v>-5.883601252605209E-07</c:v>
                </c:pt>
                <c:pt idx="184">
                  <c:v>-6.105184529609114E-07</c:v>
                </c:pt>
                <c:pt idx="185">
                  <c:v>-6.326157293247693E-07</c:v>
                </c:pt>
                <c:pt idx="186">
                  <c:v>-6.546497446428729E-07</c:v>
                </c:pt>
                <c:pt idx="187">
                  <c:v>-6.766182955320519E-07</c:v>
                </c:pt>
                <c:pt idx="188">
                  <c:v>-6.985191851555237E-07</c:v>
                </c:pt>
                <c:pt idx="189">
                  <c:v>-7.20350223442578E-07</c:v>
                </c:pt>
                <c:pt idx="190">
                  <c:v>-7.421092273075779E-07</c:v>
                </c:pt>
                <c:pt idx="191">
                  <c:v>-7.637940208682691E-07</c:v>
                </c:pt>
                <c:pt idx="192">
                  <c:v>-7.854024356633666E-07</c:v>
                </c:pt>
                <c:pt idx="193">
                  <c:v>-8.069323108693975E-07</c:v>
                </c:pt>
                <c:pt idx="194">
                  <c:v>-8.283814935167828E-07</c:v>
                </c:pt>
                <c:pt idx="195">
                  <c:v>-8.497478387051322E-07</c:v>
                </c:pt>
                <c:pt idx="196">
                  <c:v>-8.710292098177318E-07</c:v>
                </c:pt>
                <c:pt idx="197">
                  <c:v>-8.922234787352048E-07</c:v>
                </c:pt>
                <c:pt idx="198">
                  <c:v>-9.133285260483216E-07</c:v>
                </c:pt>
                <c:pt idx="199">
                  <c:v>-9.343422412699379E-07</c:v>
                </c:pt>
                <c:pt idx="200">
                  <c:v>-9.552625230460433E-07</c:v>
                </c:pt>
                <c:pt idx="201">
                  <c:v>-9.76087279365893E-07</c:v>
                </c:pt>
                <c:pt idx="202">
                  <c:v>-9.968144277712104E-07</c:v>
                </c:pt>
                <c:pt idx="203">
                  <c:v>-1.0174418955644257E-06</c:v>
                </c:pt>
                <c:pt idx="204">
                  <c:v>-1.0379676200159508E-06</c:v>
                </c:pt>
                <c:pt idx="205">
                  <c:v>-1.0583895485704438E-06</c:v>
                </c:pt>
                <c:pt idx="206">
                  <c:v>-1.0787056390520688E-06</c:v>
                </c:pt>
                <c:pt idx="207">
                  <c:v>-1.098913859868706E-06</c:v>
                </c:pt>
                <c:pt idx="208">
                  <c:v>-1.1190121902151158E-06</c:v>
                </c:pt>
                <c:pt idx="209">
                  <c:v>-1.1389986202750103E-06</c:v>
                </c:pt>
                <c:pt idx="210">
                  <c:v>-1.1588711514220406E-06</c:v>
                </c:pt>
                <c:pt idx="211">
                  <c:v>-1.1786277964196503E-06</c:v>
                </c:pt>
                <c:pt idx="212">
                  <c:v>-1.1982665796198056E-06</c:v>
                </c:pt>
                <c:pt idx="213">
                  <c:v>-1.2177855371605504E-06</c:v>
                </c:pt>
                <c:pt idx="214">
                  <c:v>-1.2371827171623977E-06</c:v>
                </c:pt>
                <c:pt idx="215">
                  <c:v>-1.25645617992351E-06</c:v>
                </c:pt>
                <c:pt idx="216">
                  <c:v>-1.2756039981136742E-06</c:v>
                </c:pt>
                <c:pt idx="217">
                  <c:v>-1.2946242569670261E-06</c:v>
                </c:pt>
                <c:pt idx="218">
                  <c:v>-1.313515054473532E-06</c:v>
                </c:pt>
                <c:pt idx="219">
                  <c:v>-1.3322745015691819E-06</c:v>
                </c:pt>
                <c:pt idx="220">
                  <c:v>-1.3509007223249006E-06</c:v>
                </c:pt>
                <c:pt idx="221">
                  <c:v>-1.369391854134133E-06</c:v>
                </c:pt>
                <c:pt idx="222">
                  <c:v>-1.3877460478991089E-06</c:v>
                </c:pt>
                <c:pt idx="223">
                  <c:v>-1.4059614682157454E-06</c:v>
                </c:pt>
                <c:pt idx="224">
                  <c:v>-1.4240362935571917E-06</c:v>
                </c:pt>
                <c:pt idx="225">
                  <c:v>-1.4419687164559745E-06</c:v>
                </c:pt>
                <c:pt idx="226">
                  <c:v>-1.459756943684748E-06</c:v>
                </c:pt>
                <c:pt idx="227">
                  <c:v>-1.477399196435614E-06</c:v>
                </c:pt>
                <c:pt idx="228">
                  <c:v>-1.4948937104979975E-06</c:v>
                </c:pt>
                <c:pt idx="229">
                  <c:v>-1.512238736435073E-06</c:v>
                </c:pt>
                <c:pt idx="230">
                  <c:v>-1.5294325397586985E-06</c:v>
                </c:pt>
                <c:pt idx="231">
                  <c:v>-1.5464734011028718E-06</c:v>
                </c:pt>
                <c:pt idx="232">
                  <c:v>-1.563359616395658E-06</c:v>
                </c:pt>
                <c:pt idx="233">
                  <c:v>-1.5800894970296005E-06</c:v>
                </c:pt>
                <c:pt idx="234">
                  <c:v>-1.596661370030576E-06</c:v>
                </c:pt>
                <c:pt idx="235">
                  <c:v>-1.613073578225096E-06</c:v>
                </c:pt>
                <c:pt idx="236">
                  <c:v>-1.629324480406016E-06</c:v>
                </c:pt>
                <c:pt idx="237">
                  <c:v>-1.6454124514966621E-06</c:v>
                </c:pt>
                <c:pt idx="238">
                  <c:v>-1.6613358827133305E-06</c:v>
                </c:pt>
                <c:pt idx="239">
                  <c:v>-1.6770931817261702E-06</c:v>
                </c:pt>
                <c:pt idx="240">
                  <c:v>-1.6926827728184097E-06</c:v>
                </c:pt>
                <c:pt idx="241">
                  <c:v>-1.7081030970439321E-06</c:v>
                </c:pt>
                <c:pt idx="242">
                  <c:v>-1.723352612383164E-06</c:v>
                </c:pt>
                <c:pt idx="243">
                  <c:v>-1.7384297938972806E-06</c:v>
                </c:pt>
                <c:pt idx="244">
                  <c:v>-1.7533331338806934E-06</c:v>
                </c:pt>
                <c:pt idx="245">
                  <c:v>-1.768061142011825E-06</c:v>
                </c:pt>
                <c:pt idx="246">
                  <c:v>-1.7826123455021341E-06</c:v>
                </c:pt>
                <c:pt idx="247">
                  <c:v>-1.796985289243399E-06</c:v>
                </c:pt>
                <c:pt idx="248">
                  <c:v>-1.8111785359532217E-06</c:v>
                </c:pt>
                <c:pt idx="249">
                  <c:v>-1.82519066631876E-06</c:v>
                </c:pt>
                <c:pt idx="250">
                  <c:v>-1.839020279138653E-06</c:v>
                </c:pt>
                <c:pt idx="251">
                  <c:v>-1.8526659914631441E-06</c:v>
                </c:pt>
                <c:pt idx="252">
                  <c:v>-1.8661264387323722E-06</c:v>
                </c:pt>
                <c:pt idx="253">
                  <c:v>-1.8794002749128272E-06</c:v>
                </c:pt>
                <c:pt idx="254">
                  <c:v>-1.892486172631953E-06</c:v>
                </c:pt>
                <c:pt idx="255">
                  <c:v>-1.9053828233108813E-06</c:v>
                </c:pt>
                <c:pt idx="256">
                  <c:v>-1.9180889372952934E-06</c:v>
                </c:pt>
                <c:pt idx="257">
                  <c:v>-1.930603243984377E-06</c:v>
                </c:pt>
                <c:pt idx="258">
                  <c:v>-1.9429244919578935E-06</c:v>
                </c:pt>
                <c:pt idx="259">
                  <c:v>-1.955051449101312E-06</c:v>
                </c:pt>
                <c:pt idx="260">
                  <c:v>-1.966982902729025E-06</c:v>
                </c:pt>
                <c:pt idx="261">
                  <c:v>-1.978717659705612E-06</c:v>
                </c:pt>
                <c:pt idx="262">
                  <c:v>-1.9902545465651543E-06</c:v>
                </c:pt>
                <c:pt idx="263">
                  <c:v>-2.0015924096285797E-06</c:v>
                </c:pt>
                <c:pt idx="264">
                  <c:v>-2.012730115119031E-06</c:v>
                </c:pt>
                <c:pt idx="265">
                  <c:v>-2.023666549275239E-06</c:v>
                </c:pt>
                <c:pt idx="266">
                  <c:v>-2.0344006184629034E-06</c:v>
                </c:pt>
                <c:pt idx="267">
                  <c:v>-2.044931249284049E-06</c:v>
                </c:pt>
                <c:pt idx="268">
                  <c:v>-2.0552573886843705E-06</c:v>
                </c:pt>
                <c:pt idx="269">
                  <c:v>-2.065378004058532E-06</c:v>
                </c:pt>
                <c:pt idx="270">
                  <c:v>-2.0752920833534305E-06</c:v>
                </c:pt>
                <c:pt idx="271">
                  <c:v>-2.0849986351693975E-06</c:v>
                </c:pt>
                <c:pt idx="272">
                  <c:v>-2.0944966888593415E-06</c:v>
                </c:pt>
                <c:pt idx="273">
                  <c:v>-2.103785294625807E-06</c:v>
                </c:pt>
                <c:pt idx="274">
                  <c:v>-2.1128635236159586E-06</c:v>
                </c:pt>
                <c:pt idx="275">
                  <c:v>-2.121730468014462E-06</c:v>
                </c:pt>
                <c:pt idx="276">
                  <c:v>-2.130385241134267E-06</c:v>
                </c:pt>
                <c:pt idx="277">
                  <c:v>-2.1388269775052743E-06</c:v>
                </c:pt>
                <c:pt idx="278">
                  <c:v>-2.1470548329608803E-06</c:v>
                </c:pt>
                <c:pt idx="279">
                  <c:v>-2.155067984722397E-06</c:v>
                </c:pt>
                <c:pt idx="280">
                  <c:v>-2.162865631481325E-06</c:v>
                </c:pt>
                <c:pt idx="281">
                  <c:v>-2.1704469934794873E-06</c:v>
                </c:pt>
                <c:pt idx="282">
                  <c:v>-2.177811312587001E-06</c:v>
                </c:pt>
                <c:pt idx="283">
                  <c:v>-2.1849578523780933E-06</c:v>
                </c:pt>
                <c:pt idx="284">
                  <c:v>-2.1918858982047397E-06</c:v>
                </c:pt>
                <c:pt idx="285">
                  <c:v>-2.198594757268131E-06</c:v>
                </c:pt>
                <c:pt idx="286">
                  <c:v>-2.2050837586879513E-06</c:v>
                </c:pt>
                <c:pt idx="287">
                  <c:v>-2.2113522535694675E-06</c:v>
                </c:pt>
                <c:pt idx="288">
                  <c:v>-2.2173996150684133E-06</c:v>
                </c:pt>
                <c:pt idx="289">
                  <c:v>-2.2232252384536793E-06</c:v>
                </c:pt>
                <c:pt idx="290">
                  <c:v>-2.228828541167782E-06</c:v>
                </c:pt>
                <c:pt idx="291">
                  <c:v>-2.234208962885118E-06</c:v>
                </c:pt>
                <c:pt idx="292">
                  <c:v>-2.239365965568E-06</c:v>
                </c:pt>
                <c:pt idx="293">
                  <c:v>-2.244299033520458E-06</c:v>
                </c:pt>
                <c:pt idx="294">
                  <c:v>-2.249007673439807E-06</c:v>
                </c:pt>
                <c:pt idx="295">
                  <c:v>-2.2534914144659783E-06</c:v>
                </c:pt>
                <c:pt idx="296">
                  <c:v>-2.2577498082286064E-06</c:v>
                </c:pt>
                <c:pt idx="297">
                  <c:v>-2.2617824288918637E-06</c:v>
                </c:pt>
                <c:pt idx="298">
                  <c:v>-2.265588873197044E-06</c:v>
                </c:pt>
                <c:pt idx="299">
                  <c:v>-2.269168760502889E-06</c:v>
                </c:pt>
                <c:pt idx="300">
                  <c:v>-2.2725217328236518E-06</c:v>
                </c:pt>
                <c:pt idx="301">
                  <c:v>-2.2756474548648937E-06</c:v>
                </c:pt>
                <c:pt idx="302">
                  <c:v>-2.2785456140570154E-06</c:v>
                </c:pt>
                <c:pt idx="303">
                  <c:v>-2.2812159205865136E-06</c:v>
                </c:pt>
                <c:pt idx="304">
                  <c:v>-2.28365810742496E-06</c:v>
                </c:pt>
                <c:pt idx="305">
                  <c:v>-2.2858719303557056E-06</c:v>
                </c:pt>
                <c:pt idx="306">
                  <c:v>-2.287857167998303E-06</c:v>
                </c:pt>
                <c:pt idx="307">
                  <c:v>-2.2896136218306414E-06</c:v>
                </c:pt>
                <c:pt idx="308">
                  <c:v>-2.291141116208802E-06</c:v>
                </c:pt>
                <c:pt idx="309">
                  <c:v>-2.2924394983846196E-06</c:v>
                </c:pt>
                <c:pt idx="310">
                  <c:v>-2.293508638520959E-06</c:v>
                </c:pt>
                <c:pt idx="311">
                  <c:v>-2.2943484297046967E-06</c:v>
                </c:pt>
                <c:pt idx="312">
                  <c:v>-2.2949587879574146E-06</c:v>
                </c:pt>
                <c:pt idx="313">
                  <c:v>-2.295339652243796E-06</c:v>
                </c:pt>
                <c:pt idx="314">
                  <c:v>-2.2954909844777298E-06</c:v>
                </c:pt>
                <c:pt idx="315">
                  <c:v>-2.2954127695261186E-06</c:v>
                </c:pt>
                <c:pt idx="316">
                  <c:v>-2.2951050152103923E-06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Momente!$D$4</c:f>
              <c:strCache>
                <c:ptCount val="1"/>
                <c:pt idx="0">
                  <c:v>phi4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Momente!$D$5:$D$321</c:f>
              <c:numCache>
                <c:ptCount val="317"/>
                <c:pt idx="0">
                  <c:v>-6.886481687368262E-06</c:v>
                </c:pt>
                <c:pt idx="1">
                  <c:v>-6.886137366153251E-06</c:v>
                </c:pt>
                <c:pt idx="2">
                  <c:v>-6.885104436940053E-06</c:v>
                </c:pt>
                <c:pt idx="3">
                  <c:v>-6.883383003020731E-06</c:v>
                </c:pt>
                <c:pt idx="4">
                  <c:v>-6.880973236537238E-06</c:v>
                </c:pt>
                <c:pt idx="5">
                  <c:v>-6.877875378464219E-06</c:v>
                </c:pt>
                <c:pt idx="6">
                  <c:v>-6.8740897385848955E-06</c:v>
                </c:pt>
                <c:pt idx="7">
                  <c:v>-6.869616695460103E-06</c:v>
                </c:pt>
                <c:pt idx="8">
                  <c:v>-6.864456696390426E-06</c:v>
                </c:pt>
                <c:pt idx="9">
                  <c:v>-6.858610257371471E-06</c:v>
                </c:pt>
                <c:pt idx="10">
                  <c:v>-6.8520779630422684E-06</c:v>
                </c:pt>
                <c:pt idx="11">
                  <c:v>-6.844860466626808E-06</c:v>
                </c:pt>
                <c:pt idx="12">
                  <c:v>-6.836958489868716E-06</c:v>
                </c:pt>
                <c:pt idx="13">
                  <c:v>-6.828372822959083E-06</c:v>
                </c:pt>
                <c:pt idx="14">
                  <c:v>-6.819104324457446E-06</c:v>
                </c:pt>
                <c:pt idx="15">
                  <c:v>-6.8091539212059315E-06</c:v>
                </c:pt>
                <c:pt idx="16">
                  <c:v>-6.798522608236573E-06</c:v>
                </c:pt>
                <c:pt idx="17">
                  <c:v>-6.787211448671807E-06</c:v>
                </c:pt>
                <c:pt idx="18">
                  <c:v>-6.775221573618165E-06</c:v>
                </c:pt>
                <c:pt idx="19">
                  <c:v>-6.762554182053159E-06</c:v>
                </c:pt>
                <c:pt idx="20">
                  <c:v>-6.749210540705392E-06</c:v>
                </c:pt>
                <c:pt idx="21">
                  <c:v>-6.735191983927877E-06</c:v>
                </c:pt>
                <c:pt idx="22">
                  <c:v>-6.720499913564611E-06</c:v>
                </c:pt>
                <c:pt idx="23">
                  <c:v>-6.705135798810387E-06</c:v>
                </c:pt>
                <c:pt idx="24">
                  <c:v>-6.689101176063875E-06</c:v>
                </c:pt>
                <c:pt idx="25">
                  <c:v>-6.6723976487739905E-06</c:v>
                </c:pt>
                <c:pt idx="26">
                  <c:v>-6.655026887279541E-06</c:v>
                </c:pt>
                <c:pt idx="27">
                  <c:v>-6.6369906286422E-06</c:v>
                </c:pt>
                <c:pt idx="28">
                  <c:v>-6.618290676472802E-06</c:v>
                </c:pt>
                <c:pt idx="29">
                  <c:v>-6.598928900750982E-06</c:v>
                </c:pt>
                <c:pt idx="30">
                  <c:v>-6.578907237638175E-06</c:v>
                </c:pt>
                <c:pt idx="31">
                  <c:v>-6.5582276892840086E-06</c:v>
                </c:pt>
                <c:pt idx="32">
                  <c:v>-6.5368923236260855E-06</c:v>
                </c:pt>
                <c:pt idx="33">
                  <c:v>-6.514903274183192E-06</c:v>
                </c:pt>
                <c:pt idx="34">
                  <c:v>-6.492262739841947E-06</c:v>
                </c:pt>
                <c:pt idx="35">
                  <c:v>-6.468972984636919E-06</c:v>
                </c:pt>
                <c:pt idx="36">
                  <c:v>-6.445036337524222E-06</c:v>
                </c:pt>
                <c:pt idx="37">
                  <c:v>-6.420455192148617E-06</c:v>
                </c:pt>
                <c:pt idx="38">
                  <c:v>-6.395232006604158E-06</c:v>
                </c:pt>
                <c:pt idx="39">
                  <c:v>-6.3693693031883815E-06</c:v>
                </c:pt>
                <c:pt idx="40">
                  <c:v>-6.342869668150077E-06</c:v>
                </c:pt>
                <c:pt idx="41">
                  <c:v>-6.315735751430664E-06</c:v>
                </c:pt>
                <c:pt idx="42">
                  <c:v>-6.2879702663992025E-06</c:v>
                </c:pt>
                <c:pt idx="43">
                  <c:v>-6.25957598958106E-06</c:v>
                </c:pt>
                <c:pt idx="44">
                  <c:v>-6.230555760380254E-06</c:v>
                </c:pt>
                <c:pt idx="45">
                  <c:v>-6.200912480795525E-06</c:v>
                </c:pt>
                <c:pt idx="46">
                  <c:v>-6.170649115130124E-06</c:v>
                </c:pt>
                <c:pt idx="47">
                  <c:v>-6.1397686896954025E-06</c:v>
                </c:pt>
                <c:pt idx="48">
                  <c:v>-6.108274292508166E-06</c:v>
                </c:pt>
                <c:pt idx="49">
                  <c:v>-6.076169072981892E-06</c:v>
                </c:pt>
                <c:pt idx="50">
                  <c:v>-6.043456241611777E-06</c:v>
                </c:pt>
                <c:pt idx="51">
                  <c:v>-6.010139069653696E-06</c:v>
                </c:pt>
                <c:pt idx="52">
                  <c:v>-5.976220888797083E-06</c:v>
                </c:pt>
                <c:pt idx="53">
                  <c:v>-5.941705090831758E-06</c:v>
                </c:pt>
                <c:pt idx="54">
                  <c:v>-5.906595127308755E-06</c:v>
                </c:pt>
                <c:pt idx="55">
                  <c:v>-5.870894509195165E-06</c:v>
                </c:pt>
                <c:pt idx="56">
                  <c:v>-5.834606806523053E-06</c:v>
                </c:pt>
                <c:pt idx="57">
                  <c:v>-5.797735648032446E-06</c:v>
                </c:pt>
                <c:pt idx="58">
                  <c:v>-5.760284720808464E-06</c:v>
                </c:pt>
                <c:pt idx="59">
                  <c:v>-5.722257769912624E-06</c:v>
                </c:pt>
                <c:pt idx="60">
                  <c:v>-5.683658598008324E-06</c:v>
                </c:pt>
                <c:pt idx="61">
                  <c:v>-5.6444910649805886E-06</c:v>
                </c:pt>
                <c:pt idx="62">
                  <c:v>-5.604759087550083E-06</c:v>
                </c:pt>
                <c:pt idx="63">
                  <c:v>-5.5644666388814396E-06</c:v>
                </c:pt>
                <c:pt idx="64">
                  <c:v>-5.523617748185949E-06</c:v>
                </c:pt>
                <c:pt idx="65">
                  <c:v>-5.4822165003186385E-06</c:v>
                </c:pt>
                <c:pt idx="66">
                  <c:v>-5.440267035369794E-06</c:v>
                </c:pt>
                <c:pt idx="67">
                  <c:v>-5.3977735482509526E-06</c:v>
                </c:pt>
                <c:pt idx="68">
                  <c:v>-5.354740288275417E-06</c:v>
                </c:pt>
                <c:pt idx="69">
                  <c:v>-5.311171558733323E-06</c:v>
                </c:pt>
                <c:pt idx="70">
                  <c:v>-5.267071716461317E-06</c:v>
                </c:pt>
                <c:pt idx="71">
                  <c:v>-5.2224451714068755E-06</c:v>
                </c:pt>
                <c:pt idx="72">
                  <c:v>-5.177296386187318E-06</c:v>
                </c:pt>
                <c:pt idx="73">
                  <c:v>-5.131629875643539E-06</c:v>
                </c:pt>
                <c:pt idx="74">
                  <c:v>-5.0854502063885415E-06</c:v>
                </c:pt>
                <c:pt idx="75">
                  <c:v>-5.0387619963507645E-06</c:v>
                </c:pt>
                <c:pt idx="76">
                  <c:v>-4.991569914312308E-06</c:v>
                </c:pt>
                <c:pt idx="77">
                  <c:v>-4.9438786794420475E-06</c:v>
                </c:pt>
                <c:pt idx="78">
                  <c:v>-4.895693060823728E-06</c:v>
                </c:pt>
                <c:pt idx="79">
                  <c:v>-4.847017876979058E-06</c:v>
                </c:pt>
                <c:pt idx="80">
                  <c:v>-4.797857995385856E-06</c:v>
                </c:pt>
                <c:pt idx="81">
                  <c:v>-4.748218331991319E-06</c:v>
                </c:pt>
                <c:pt idx="82">
                  <c:v>-4.698103850720418E-06</c:v>
                </c:pt>
                <c:pt idx="83">
                  <c:v>-4.647519562979519E-06</c:v>
                </c:pt>
                <c:pt idx="84">
                  <c:v>-4.59647052715524E-06</c:v>
                </c:pt>
                <c:pt idx="85">
                  <c:v>-4.544961848108625E-06</c:v>
                </c:pt>
                <c:pt idx="86">
                  <c:v>-4.4929986766646565E-06</c:v>
                </c:pt>
                <c:pt idx="87">
                  <c:v>-4.440586209097174E-06</c:v>
                </c:pt>
                <c:pt idx="88">
                  <c:v>-4.387729686609257E-06</c:v>
                </c:pt>
                <c:pt idx="89">
                  <c:v>-4.33443439480911E-06</c:v>
                </c:pt>
                <c:pt idx="90">
                  <c:v>-4.2807056631814966E-06</c:v>
                </c:pt>
                <c:pt idx="91">
                  <c:v>-4.2265488645548095E-06</c:v>
                </c:pt>
                <c:pt idx="92">
                  <c:v>-4.171969414563779E-06</c:v>
                </c:pt>
                <c:pt idx="93">
                  <c:v>-4.1169727711079215E-06</c:v>
                </c:pt>
                <c:pt idx="94">
                  <c:v>-4.061564433805752E-06</c:v>
                </c:pt>
                <c:pt idx="95">
                  <c:v>-4.005749943444829E-06</c:v>
                </c:pt>
                <c:pt idx="96">
                  <c:v>-3.9495348814276736E-06</c:v>
                </c:pt>
                <c:pt idx="97">
                  <c:v>-3.8929248692136445E-06</c:v>
                </c:pt>
                <c:pt idx="98">
                  <c:v>-3.835925567756787E-06</c:v>
                </c:pt>
                <c:pt idx="99">
                  <c:v>-3.778542676939747E-06</c:v>
                </c:pt>
                <c:pt idx="100">
                  <c:v>-3.72078193500379E-06</c:v>
                </c:pt>
                <c:pt idx="101">
                  <c:v>-3.6626491179749727E-06</c:v>
                </c:pt>
                <c:pt idx="102">
                  <c:v>-3.6041500390865548E-06</c:v>
                </c:pt>
                <c:pt idx="103">
                  <c:v>-3.5452905481976774E-06</c:v>
                </c:pt>
                <c:pt idx="104">
                  <c:v>-3.48607653120838E-06</c:v>
                </c:pt>
                <c:pt idx="105">
                  <c:v>-3.4265139094710144E-06</c:v>
                </c:pt>
                <c:pt idx="106">
                  <c:v>-3.3666086391981204E-06</c:v>
                </c:pt>
                <c:pt idx="107">
                  <c:v>-3.3063667108668056E-06</c:v>
                </c:pt>
                <c:pt idx="108">
                  <c:v>-3.2457941486196993E-06</c:v>
                </c:pt>
                <c:pt idx="109">
                  <c:v>-3.184897009662551E-06</c:v>
                </c:pt>
                <c:pt idx="110">
                  <c:v>-3.123681383658509E-06</c:v>
                </c:pt>
                <c:pt idx="111">
                  <c:v>-3.0621533921191593E-06</c:v>
                </c:pt>
                <c:pt idx="112">
                  <c:v>-3.0003191877923842E-06</c:v>
                </c:pt>
                <c:pt idx="113">
                  <c:v>-2.9381849540470886E-06</c:v>
                </c:pt>
                <c:pt idx="114">
                  <c:v>-2.8757569042548663E-06</c:v>
                </c:pt>
                <c:pt idx="115">
                  <c:v>-2.8130412811686753E-06</c:v>
                </c:pt>
                <c:pt idx="116">
                  <c:v>-2.75004435629856E-06</c:v>
                </c:pt>
                <c:pt idx="117">
                  <c:v>-2.6867724292845113E-06</c:v>
                </c:pt>
                <c:pt idx="118">
                  <c:v>-2.6232318272665033E-06</c:v>
                </c:pt>
                <c:pt idx="119">
                  <c:v>-2.559428904251788E-06</c:v>
                </c:pt>
                <c:pt idx="120">
                  <c:v>-2.4953700404794978E-06</c:v>
                </c:pt>
                <c:pt idx="121">
                  <c:v>-2.431061641782628E-06</c:v>
                </c:pt>
                <c:pt idx="122">
                  <c:v>-2.3665101389474574E-06</c:v>
                </c:pt>
                <c:pt idx="123">
                  <c:v>-2.3017219870704775E-06</c:v>
                </c:pt>
                <c:pt idx="124">
                  <c:v>-2.2367036649128854E-06</c:v>
                </c:pt>
                <c:pt idx="125">
                  <c:v>-2.1714616742527165E-06</c:v>
                </c:pt>
                <c:pt idx="126">
                  <c:v>-2.1060025392346673E-06</c:v>
                </c:pt>
                <c:pt idx="127">
                  <c:v>-2.0403328057176907E-06</c:v>
                </c:pt>
                <c:pt idx="128">
                  <c:v>-1.974459040620414E-06</c:v>
                </c:pt>
                <c:pt idx="129">
                  <c:v>-1.908387831264452E-06</c:v>
                </c:pt>
                <c:pt idx="130">
                  <c:v>-1.842125784715682E-06</c:v>
                </c:pt>
                <c:pt idx="131">
                  <c:v>-1.7756795271235401E-06</c:v>
                </c:pt>
                <c:pt idx="132">
                  <c:v>-1.7090557030584135E-06</c:v>
                </c:pt>
                <c:pt idx="133">
                  <c:v>-1.6422609748471895E-06</c:v>
                </c:pt>
                <c:pt idx="134">
                  <c:v>-1.5753020219070272E-06</c:v>
                </c:pt>
                <c:pt idx="135">
                  <c:v>-1.5081855400774214E-06</c:v>
                </c:pt>
                <c:pt idx="136">
                  <c:v>-1.4409182409506248E-06</c:v>
                </c:pt>
                <c:pt idx="137">
                  <c:v>-1.3735068512004946E-06</c:v>
                </c:pt>
                <c:pt idx="138">
                  <c:v>-1.305958111909831E-06</c:v>
                </c:pt>
                <c:pt idx="139">
                  <c:v>-1.2382787778962698E-06</c:v>
                </c:pt>
                <c:pt idx="140">
                  <c:v>-1.1704756170368144E-06</c:v>
                </c:pt>
                <c:pt idx="141">
                  <c:v>-1.1025554095910483E-06</c:v>
                </c:pt>
                <c:pt idx="142">
                  <c:v>-1.0345249475231163E-06</c:v>
                </c:pt>
                <c:pt idx="143">
                  <c:v>-9.663910338225335E-07</c:v>
                </c:pt>
                <c:pt idx="144">
                  <c:v>-8.981604818238913E-07</c:v>
                </c:pt>
                <c:pt idx="145">
                  <c:v>-8.298401145255313E-07</c:v>
                </c:pt>
                <c:pt idx="146">
                  <c:v>-7.6143676390725E-07</c:v>
                </c:pt>
                <c:pt idx="147">
                  <c:v>-6.929572702471065E-07</c:v>
                </c:pt>
                <c:pt idx="148">
                  <c:v>-6.244084814374008E-07</c:v>
                </c:pt>
                <c:pt idx="149">
                  <c:v>-5.557972522998898E-07</c:v>
                </c:pt>
                <c:pt idx="150">
                  <c:v>-4.871304439003117E-07</c:v>
                </c:pt>
                <c:pt idx="151">
                  <c:v>-4.184149228622844E-07</c:v>
                </c:pt>
                <c:pt idx="152">
                  <c:v>-3.496575606806488E-07</c:v>
                </c:pt>
                <c:pt idx="153">
                  <c:v>-2.808652330343254E-07</c:v>
                </c:pt>
                <c:pt idx="154">
                  <c:v>-2.1204481909875207E-07</c:v>
                </c:pt>
                <c:pt idx="155">
                  <c:v>-1.432032008579724E-07</c:v>
                </c:pt>
                <c:pt idx="156">
                  <c:v>-7.43472624164425E-08</c:v>
                </c:pt>
                <c:pt idx="157">
                  <c:v>-5.4838893106268215E-09</c:v>
                </c:pt>
                <c:pt idx="158">
                  <c:v>6.338003217955005E-08</c:v>
                </c:pt>
                <c:pt idx="159">
                  <c:v>1.3223761571932547E-07</c:v>
                </c:pt>
                <c:pt idx="160">
                  <c:v>2.0108197560772662E-07</c:v>
                </c:pt>
                <c:pt idx="161">
                  <c:v>2.699062274661347E-07</c:v>
                </c:pt>
                <c:pt idx="162">
                  <c:v>3.3870348892671734E-07</c:v>
                </c:pt>
                <c:pt idx="163">
                  <c:v>4.0746688032065766E-07</c:v>
                </c:pt>
                <c:pt idx="164">
                  <c:v>4.761895253661221E-07</c:v>
                </c:pt>
                <c:pt idx="165">
                  <c:v>5.448645518558732E-07</c:v>
                </c:pt>
                <c:pt idx="166">
                  <c:v>6.134850923444911E-07</c:v>
                </c:pt>
                <c:pt idx="167">
                  <c:v>6.820442848351102E-07</c:v>
                </c:pt>
                <c:pt idx="168">
                  <c:v>7.505352734656143E-07</c:v>
                </c:pt>
                <c:pt idx="169">
                  <c:v>8.189512091942158E-07</c:v>
                </c:pt>
                <c:pt idx="170">
                  <c:v>8.872852504843549E-07</c:v>
                </c:pt>
                <c:pt idx="171">
                  <c:v>9.555305639888474E-07</c:v>
                </c:pt>
                <c:pt idx="172">
                  <c:v>1.0236803252332141E-06</c:v>
                </c:pt>
                <c:pt idx="173">
                  <c:v>1.0917277192981214E-06</c:v>
                </c:pt>
                <c:pt idx="174">
                  <c:v>1.1596659415008691E-06</c:v>
                </c:pt>
                <c:pt idx="175">
                  <c:v>1.2274881980758514E-06</c:v>
                </c:pt>
                <c:pt idx="176">
                  <c:v>1.2951877068539297E-06</c:v>
                </c:pt>
                <c:pt idx="177">
                  <c:v>1.3627576979406422E-06</c:v>
                </c:pt>
                <c:pt idx="178">
                  <c:v>1.4301914143931883E-06</c:v>
                </c:pt>
                <c:pt idx="179">
                  <c:v>1.497482112896117E-06</c:v>
                </c:pt>
                <c:pt idx="180">
                  <c:v>1.564623064435654E-06</c:v>
                </c:pt>
                <c:pt idx="181">
                  <c:v>1.6316075549725957E-06</c:v>
                </c:pt>
                <c:pt idx="182">
                  <c:v>1.6984288861137083E-06</c:v>
                </c:pt>
                <c:pt idx="183">
                  <c:v>1.7650803757815625E-06</c:v>
                </c:pt>
                <c:pt idx="184">
                  <c:v>1.831555358882734E-06</c:v>
                </c:pt>
                <c:pt idx="185">
                  <c:v>1.8978471879743077E-06</c:v>
                </c:pt>
                <c:pt idx="186">
                  <c:v>1.9639492339286184E-06</c:v>
                </c:pt>
                <c:pt idx="187">
                  <c:v>2.029854886596155E-06</c:v>
                </c:pt>
                <c:pt idx="188">
                  <c:v>2.095557555466571E-06</c:v>
                </c:pt>
                <c:pt idx="189">
                  <c:v>2.1610506703277335E-06</c:v>
                </c:pt>
                <c:pt idx="190">
                  <c:v>2.2263276819227332E-06</c:v>
                </c:pt>
                <c:pt idx="191">
                  <c:v>2.291382062604807E-06</c:v>
                </c:pt>
                <c:pt idx="192">
                  <c:v>2.3562073069900994E-06</c:v>
                </c:pt>
                <c:pt idx="193">
                  <c:v>2.420796932608192E-06</c:v>
                </c:pt>
                <c:pt idx="194">
                  <c:v>2.485144480550348E-06</c:v>
                </c:pt>
                <c:pt idx="195">
                  <c:v>2.549243516115396E-06</c:v>
                </c:pt>
                <c:pt idx="196">
                  <c:v>2.613087629453195E-06</c:v>
                </c:pt>
                <c:pt idx="197">
                  <c:v>2.6766704362056143E-06</c:v>
                </c:pt>
                <c:pt idx="198">
                  <c:v>2.739985578144964E-06</c:v>
                </c:pt>
                <c:pt idx="199">
                  <c:v>2.803026723809813E-06</c:v>
                </c:pt>
                <c:pt idx="200">
                  <c:v>2.8657875691381293E-06</c:v>
                </c:pt>
                <c:pt idx="201">
                  <c:v>2.9282618380976784E-06</c:v>
                </c:pt>
                <c:pt idx="202">
                  <c:v>2.9904432833136307E-06</c:v>
                </c:pt>
                <c:pt idx="203">
                  <c:v>3.0523256866932768E-06</c:v>
                </c:pt>
                <c:pt idx="204">
                  <c:v>3.113902860047852E-06</c:v>
                </c:pt>
                <c:pt idx="205">
                  <c:v>3.175168645711331E-06</c:v>
                </c:pt>
                <c:pt idx="206">
                  <c:v>3.2361169171562057E-06</c:v>
                </c:pt>
                <c:pt idx="207">
                  <c:v>3.296741579606117E-06</c:v>
                </c:pt>
                <c:pt idx="208">
                  <c:v>3.357036570645347E-06</c:v>
                </c:pt>
                <c:pt idx="209">
                  <c:v>3.4169958608250303E-06</c:v>
                </c:pt>
                <c:pt idx="210">
                  <c:v>3.4766134542661214E-06</c:v>
                </c:pt>
                <c:pt idx="211">
                  <c:v>3.5358833892589503E-06</c:v>
                </c:pt>
                <c:pt idx="212">
                  <c:v>3.594799738859416E-06</c:v>
                </c:pt>
                <c:pt idx="213">
                  <c:v>3.6533566114816508E-06</c:v>
                </c:pt>
                <c:pt idx="214">
                  <c:v>3.7115481514871924E-06</c:v>
                </c:pt>
                <c:pt idx="215">
                  <c:v>3.7693685397705295E-06</c:v>
                </c:pt>
                <c:pt idx="216">
                  <c:v>3.826811994341022E-06</c:v>
                </c:pt>
                <c:pt idx="217">
                  <c:v>3.883872770901078E-06</c:v>
                </c:pt>
                <c:pt idx="218">
                  <c:v>3.940545163420595E-06</c:v>
                </c:pt>
                <c:pt idx="219">
                  <c:v>3.996823504707545E-06</c:v>
                </c:pt>
                <c:pt idx="220">
                  <c:v>4.052702166974701E-06</c:v>
                </c:pt>
                <c:pt idx="221">
                  <c:v>4.108175562402398E-06</c:v>
                </c:pt>
                <c:pt idx="222">
                  <c:v>4.163238143697326E-06</c:v>
                </c:pt>
                <c:pt idx="223">
                  <c:v>4.217884404647235E-06</c:v>
                </c:pt>
                <c:pt idx="224">
                  <c:v>4.2721088806715745E-06</c:v>
                </c:pt>
                <c:pt idx="225">
                  <c:v>4.325906149367923E-06</c:v>
                </c:pt>
                <c:pt idx="226">
                  <c:v>4.3792708310542435E-06</c:v>
                </c:pt>
                <c:pt idx="227">
                  <c:v>4.432197589306841E-06</c:v>
                </c:pt>
                <c:pt idx="228">
                  <c:v>4.484681131493992E-06</c:v>
                </c:pt>
                <c:pt idx="229">
                  <c:v>4.536716209305218E-06</c:v>
                </c:pt>
                <c:pt idx="230">
                  <c:v>4.588297619276095E-06</c:v>
                </c:pt>
                <c:pt idx="231">
                  <c:v>4.6394202033086145E-06</c:v>
                </c:pt>
                <c:pt idx="232">
                  <c:v>4.690078849186973E-06</c:v>
                </c:pt>
                <c:pt idx="233">
                  <c:v>4.740268491088801E-06</c:v>
                </c:pt>
                <c:pt idx="234">
                  <c:v>4.789984110091727E-06</c:v>
                </c:pt>
                <c:pt idx="235">
                  <c:v>4.839220734675287E-06</c:v>
                </c:pt>
                <c:pt idx="236">
                  <c:v>4.887973441218048E-06</c:v>
                </c:pt>
                <c:pt idx="237">
                  <c:v>4.936237354489986E-06</c:v>
                </c:pt>
                <c:pt idx="238">
                  <c:v>4.984007648139991E-06</c:v>
                </c:pt>
                <c:pt idx="239">
                  <c:v>5.03127954517851E-06</c:v>
                </c:pt>
                <c:pt idx="240">
                  <c:v>5.078048318455228E-06</c:v>
                </c:pt>
                <c:pt idx="241">
                  <c:v>5.124309291131796E-06</c:v>
                </c:pt>
                <c:pt idx="242">
                  <c:v>5.170057837149491E-06</c:v>
                </c:pt>
                <c:pt idx="243">
                  <c:v>5.215289381691841E-06</c:v>
                </c:pt>
                <c:pt idx="244">
                  <c:v>5.259999401642079E-06</c:v>
                </c:pt>
                <c:pt idx="245">
                  <c:v>5.304183426035474E-06</c:v>
                </c:pt>
                <c:pt idx="246">
                  <c:v>5.347837036506402E-06</c:v>
                </c:pt>
                <c:pt idx="247">
                  <c:v>5.3909558677301964E-06</c:v>
                </c:pt>
                <c:pt idx="248">
                  <c:v>5.433535607859665E-06</c:v>
                </c:pt>
                <c:pt idx="249">
                  <c:v>5.475571998956279E-06</c:v>
                </c:pt>
                <c:pt idx="250">
                  <c:v>5.517060837415959E-06</c:v>
                </c:pt>
                <c:pt idx="251">
                  <c:v>5.5579979743894315E-06</c:v>
                </c:pt>
                <c:pt idx="252">
                  <c:v>5.598379316197116E-06</c:v>
                </c:pt>
                <c:pt idx="253">
                  <c:v>5.638200824738481E-06</c:v>
                </c:pt>
                <c:pt idx="254">
                  <c:v>5.677458517895858E-06</c:v>
                </c:pt>
                <c:pt idx="255">
                  <c:v>5.716148469932643E-06</c:v>
                </c:pt>
                <c:pt idx="256">
                  <c:v>5.754266811885879E-06</c:v>
                </c:pt>
                <c:pt idx="257">
                  <c:v>5.79180973195313E-06</c:v>
                </c:pt>
                <c:pt idx="258">
                  <c:v>5.828773475873679E-06</c:v>
                </c:pt>
                <c:pt idx="259">
                  <c:v>5.865154347303935E-06</c:v>
                </c:pt>
                <c:pt idx="260">
                  <c:v>5.900948708187075E-06</c:v>
                </c:pt>
                <c:pt idx="261">
                  <c:v>5.9361529791168345E-06</c:v>
                </c:pt>
                <c:pt idx="262">
                  <c:v>5.970763639695462E-06</c:v>
                </c:pt>
                <c:pt idx="263">
                  <c:v>6.004777228885738E-06</c:v>
                </c:pt>
                <c:pt idx="264">
                  <c:v>6.038190345357091E-06</c:v>
                </c:pt>
                <c:pt idx="265">
                  <c:v>6.070999647825716E-06</c:v>
                </c:pt>
                <c:pt idx="266">
                  <c:v>6.103201855388709E-06</c:v>
                </c:pt>
                <c:pt idx="267">
                  <c:v>6.134793747852146E-06</c:v>
                </c:pt>
                <c:pt idx="268">
                  <c:v>6.16577216605311E-06</c:v>
                </c:pt>
                <c:pt idx="269">
                  <c:v>6.196134012175595E-06</c:v>
                </c:pt>
                <c:pt idx="270">
                  <c:v>6.22587625006029E-06</c:v>
                </c:pt>
                <c:pt idx="271">
                  <c:v>6.254995905508191E-06</c:v>
                </c:pt>
                <c:pt idx="272">
                  <c:v>6.283490066578023E-06</c:v>
                </c:pt>
                <c:pt idx="273">
                  <c:v>6.31135588387742E-06</c:v>
                </c:pt>
                <c:pt idx="274">
                  <c:v>6.338590570847875E-06</c:v>
                </c:pt>
                <c:pt idx="275">
                  <c:v>6.365191404043385E-06</c:v>
                </c:pt>
                <c:pt idx="276">
                  <c:v>6.3911557234028E-06</c:v>
                </c:pt>
                <c:pt idx="277">
                  <c:v>6.416480932515822E-06</c:v>
                </c:pt>
                <c:pt idx="278">
                  <c:v>6.44116449888264E-06</c:v>
                </c:pt>
                <c:pt idx="279">
                  <c:v>6.46520395416719E-06</c:v>
                </c:pt>
                <c:pt idx="280">
                  <c:v>6.488596894443973E-06</c:v>
                </c:pt>
                <c:pt idx="281">
                  <c:v>6.5113409804384605E-06</c:v>
                </c:pt>
                <c:pt idx="282">
                  <c:v>6.533433937761002E-06</c:v>
                </c:pt>
                <c:pt idx="283">
                  <c:v>6.554873557134279E-06</c:v>
                </c:pt>
                <c:pt idx="284">
                  <c:v>6.575657694614218E-06</c:v>
                </c:pt>
                <c:pt idx="285">
                  <c:v>6.595784271804392E-06</c:v>
                </c:pt>
                <c:pt idx="286">
                  <c:v>6.615251276063853E-06</c:v>
                </c:pt>
                <c:pt idx="287">
                  <c:v>6.634056760708401E-06</c:v>
                </c:pt>
                <c:pt idx="288">
                  <c:v>6.652198845205239E-06</c:v>
                </c:pt>
                <c:pt idx="289">
                  <c:v>6.669675715361037E-06</c:v>
                </c:pt>
                <c:pt idx="290">
                  <c:v>6.6864856235033446E-06</c:v>
                </c:pt>
                <c:pt idx="291">
                  <c:v>6.702626888655353E-06</c:v>
                </c:pt>
                <c:pt idx="292">
                  <c:v>6.718097896704E-06</c:v>
                </c:pt>
                <c:pt idx="293">
                  <c:v>6.732897100561373E-06</c:v>
                </c:pt>
                <c:pt idx="294">
                  <c:v>6.7470230203194195E-06</c:v>
                </c:pt>
                <c:pt idx="295">
                  <c:v>6.760474243397934E-06</c:v>
                </c:pt>
                <c:pt idx="296">
                  <c:v>6.773249424685818E-06</c:v>
                </c:pt>
                <c:pt idx="297">
                  <c:v>6.78534728667559E-06</c:v>
                </c:pt>
                <c:pt idx="298">
                  <c:v>6.796766619591132E-06</c:v>
                </c:pt>
                <c:pt idx="299">
                  <c:v>6.807506281508666E-06</c:v>
                </c:pt>
                <c:pt idx="300">
                  <c:v>6.8175651984709545E-06</c:v>
                </c:pt>
                <c:pt idx="301">
                  <c:v>6.82694236459468E-06</c:v>
                </c:pt>
                <c:pt idx="302">
                  <c:v>6.8356368421710454E-06</c:v>
                </c:pt>
                <c:pt idx="303">
                  <c:v>6.8436477617595395E-06</c:v>
                </c:pt>
                <c:pt idx="304">
                  <c:v>6.850974322274878E-06</c:v>
                </c:pt>
                <c:pt idx="305">
                  <c:v>6.857615791067116E-06</c:v>
                </c:pt>
                <c:pt idx="306">
                  <c:v>6.863571503994908E-06</c:v>
                </c:pt>
                <c:pt idx="307">
                  <c:v>6.868840865491923E-06</c:v>
                </c:pt>
                <c:pt idx="308">
                  <c:v>6.873423348626405E-06</c:v>
                </c:pt>
                <c:pt idx="309">
                  <c:v>6.877318495153858E-06</c:v>
                </c:pt>
                <c:pt idx="310">
                  <c:v>6.880525915562876E-06</c:v>
                </c:pt>
                <c:pt idx="311">
                  <c:v>6.883045289114089E-06</c:v>
                </c:pt>
                <c:pt idx="312">
                  <c:v>6.884876363872243E-06</c:v>
                </c:pt>
                <c:pt idx="313">
                  <c:v>6.886018956731387E-06</c:v>
                </c:pt>
                <c:pt idx="314">
                  <c:v>6.886472953433188E-06</c:v>
                </c:pt>
                <c:pt idx="315">
                  <c:v>6.886238308578355E-06</c:v>
                </c:pt>
                <c:pt idx="316">
                  <c:v>6.885315045631176E-06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Momente!$E$4</c:f>
              <c:strCache>
                <c:ptCount val="1"/>
                <c:pt idx="0">
                  <c:v>phi5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Momente!$E$5:$E$321</c:f>
              <c:numCache>
                <c:ptCount val="317"/>
                <c:pt idx="0">
                  <c:v>3.110945913314247E-07</c:v>
                </c:pt>
                <c:pt idx="1">
                  <c:v>3.1107903673148045E-07</c:v>
                </c:pt>
                <c:pt idx="2">
                  <c:v>3.110323744870947E-07</c:v>
                </c:pt>
                <c:pt idx="3">
                  <c:v>3.1095460926445306E-07</c:v>
                </c:pt>
                <c:pt idx="4">
                  <c:v>3.108457488400129E-07</c:v>
                </c:pt>
                <c:pt idx="5">
                  <c:v>3.1070580409972604E-07</c:v>
                </c:pt>
                <c:pt idx="6">
                  <c:v>3.1053478903794985E-07</c:v>
                </c:pt>
                <c:pt idx="7">
                  <c:v>3.1033272075604797E-07</c:v>
                </c:pt>
                <c:pt idx="8">
                  <c:v>3.1009961946068025E-07</c:v>
                </c:pt>
                <c:pt idx="9">
                  <c:v>3.098355084617819E-07</c:v>
                </c:pt>
                <c:pt idx="10">
                  <c:v>3.0954041417023284E-07</c:v>
                </c:pt>
                <c:pt idx="11">
                  <c:v>3.0921436609521615E-07</c:v>
                </c:pt>
                <c:pt idx="12">
                  <c:v>3.088573968412678E-07</c:v>
                </c:pt>
                <c:pt idx="13">
                  <c:v>3.084695421050156E-07</c:v>
                </c:pt>
                <c:pt idx="14">
                  <c:v>3.080508406716099E-07</c:v>
                </c:pt>
                <c:pt idx="15">
                  <c:v>3.0760133441084533E-07</c:v>
                </c:pt>
                <c:pt idx="16">
                  <c:v>3.071210682729733E-07</c:v>
                </c:pt>
                <c:pt idx="17">
                  <c:v>3.0661009028420727E-07</c:v>
                </c:pt>
                <c:pt idx="18">
                  <c:v>3.060684515419204E-07</c:v>
                </c:pt>
                <c:pt idx="19">
                  <c:v>3.054962062095355E-07</c:v>
                </c:pt>
                <c:pt idx="20">
                  <c:v>3.04893411511109E-07</c:v>
                </c:pt>
                <c:pt idx="21">
                  <c:v>3.042601277256084E-07</c:v>
                </c:pt>
                <c:pt idx="22">
                  <c:v>3.035964181808845E-07</c:v>
                </c:pt>
                <c:pt idx="23">
                  <c:v>3.0290234924733864E-07</c:v>
                </c:pt>
                <c:pt idx="24">
                  <c:v>3.0217799033128585E-07</c:v>
                </c:pt>
                <c:pt idx="25">
                  <c:v>3.0142341386801406E-07</c:v>
                </c:pt>
                <c:pt idx="26">
                  <c:v>3.0063869531454087E-07</c:v>
                </c:pt>
                <c:pt idx="27">
                  <c:v>2.998239131420676E-07</c:v>
                </c:pt>
                <c:pt idx="28">
                  <c:v>2.9897914882813255E-07</c:v>
                </c:pt>
                <c:pt idx="29">
                  <c:v>2.9810448684846313E-07</c:v>
                </c:pt>
                <c:pt idx="30">
                  <c:v>2.9720001466852847E-07</c:v>
                </c:pt>
                <c:pt idx="31">
                  <c:v>2.962658227347928E-07</c:v>
                </c:pt>
                <c:pt idx="32">
                  <c:v>2.95302004465671E-07</c:v>
                </c:pt>
                <c:pt idx="33">
                  <c:v>2.943086562421869E-07</c:v>
                </c:pt>
                <c:pt idx="34">
                  <c:v>2.9328587739833485E-07</c:v>
                </c:pt>
                <c:pt idx="35">
                  <c:v>2.9223377021114714E-07</c:v>
                </c:pt>
                <c:pt idx="36">
                  <c:v>2.911524398904656E-07</c:v>
                </c:pt>
                <c:pt idx="37">
                  <c:v>2.9004199456842126E-07</c:v>
                </c:pt>
                <c:pt idx="38">
                  <c:v>2.8890254528862094E-07</c:v>
                </c:pt>
                <c:pt idx="39">
                  <c:v>2.8773420599504306E-07</c:v>
                </c:pt>
                <c:pt idx="40">
                  <c:v>2.8653709352064337E-07</c:v>
                </c:pt>
                <c:pt idx="41">
                  <c:v>2.8531132757567176E-07</c:v>
                </c:pt>
                <c:pt idx="42">
                  <c:v>2.840570307357012E-07</c:v>
                </c:pt>
                <c:pt idx="43">
                  <c:v>2.827743284293705E-07</c:v>
                </c:pt>
                <c:pt idx="44">
                  <c:v>2.814633489258413E-07</c:v>
                </c:pt>
                <c:pt idx="45">
                  <c:v>2.801242233219716E-07</c:v>
                </c:pt>
                <c:pt idx="46">
                  <c:v>2.787570855292057E-07</c:v>
                </c:pt>
                <c:pt idx="47">
                  <c:v>2.7736207226018373E-07</c:v>
                </c:pt>
                <c:pt idx="48">
                  <c:v>2.7593932301507004E-07</c:v>
                </c:pt>
                <c:pt idx="49">
                  <c:v>2.7448898006760347E-07</c:v>
                </c:pt>
                <c:pt idx="50">
                  <c:v>2.7301118845087024E-07</c:v>
                </c:pt>
                <c:pt idx="51">
                  <c:v>2.7150609594280045E-07</c:v>
                </c:pt>
                <c:pt idx="52">
                  <c:v>2.6997385305139074E-07</c:v>
                </c:pt>
                <c:pt idx="53">
                  <c:v>2.684146129996533E-07</c:v>
                </c:pt>
                <c:pt idx="54">
                  <c:v>2.6682853171029407E-07</c:v>
                </c:pt>
                <c:pt idx="55">
                  <c:v>2.652157677901201E-07</c:v>
                </c:pt>
                <c:pt idx="56">
                  <c:v>2.635764825141796E-07</c:v>
                </c:pt>
                <c:pt idx="57">
                  <c:v>2.61910839809634E-07</c:v>
                </c:pt>
                <c:pt idx="58">
                  <c:v>2.6021900623936567E-07</c:v>
                </c:pt>
                <c:pt idx="59">
                  <c:v>2.585011509853219E-07</c:v>
                </c:pt>
                <c:pt idx="60">
                  <c:v>2.567574458315965E-07</c:v>
                </c:pt>
                <c:pt idx="61">
                  <c:v>2.5498806514725176E-07</c:v>
                </c:pt>
                <c:pt idx="62">
                  <c:v>2.5319318586888165E-07</c:v>
                </c:pt>
                <c:pt idx="63">
                  <c:v>2.5137298748291825E-07</c:v>
                </c:pt>
                <c:pt idx="64">
                  <c:v>2.4952765200768343E-07</c:v>
                </c:pt>
                <c:pt idx="65">
                  <c:v>2.4765736397518675E-07</c:v>
                </c:pt>
                <c:pt idx="66">
                  <c:v>2.4576231041267304E-07</c:v>
                </c:pt>
                <c:pt idx="67">
                  <c:v>2.438426808239193E-07</c:v>
                </c:pt>
                <c:pt idx="68">
                  <c:v>2.4189866717028475E-07</c:v>
                </c:pt>
                <c:pt idx="69">
                  <c:v>2.3993046385151475E-07</c:v>
                </c:pt>
                <c:pt idx="70">
                  <c:v>2.3793826768630094E-07</c:v>
                </c:pt>
                <c:pt idx="71">
                  <c:v>2.3592227789259973E-07</c:v>
                </c:pt>
                <c:pt idx="72">
                  <c:v>2.3388269606771053E-07</c:v>
                </c:pt>
                <c:pt idx="73">
                  <c:v>2.3181972616811611E-07</c:v>
                </c:pt>
                <c:pt idx="74">
                  <c:v>2.2973357448908736E-07</c:v>
                </c:pt>
                <c:pt idx="75">
                  <c:v>2.2762444964405372E-07</c:v>
                </c:pt>
                <c:pt idx="76">
                  <c:v>2.2549256254374207E-07</c:v>
                </c:pt>
                <c:pt idx="77">
                  <c:v>2.2333812637508587E-07</c:v>
                </c:pt>
                <c:pt idx="78">
                  <c:v>2.2116135657990668E-07</c:v>
                </c:pt>
                <c:pt idx="79">
                  <c:v>2.1896247083337002E-07</c:v>
                </c:pt>
                <c:pt idx="80">
                  <c:v>2.167416890222181E-07</c:v>
                </c:pt>
                <c:pt idx="81">
                  <c:v>2.1449923322278146E-07</c:v>
                </c:pt>
                <c:pt idx="82">
                  <c:v>2.1223532767877135E-07</c:v>
                </c:pt>
                <c:pt idx="83">
                  <c:v>2.099501987788555E-07</c:v>
                </c:pt>
                <c:pt idx="84">
                  <c:v>2.0764407503401966E-07</c:v>
                </c:pt>
                <c:pt idx="85">
                  <c:v>2.0531718705471658E-07</c:v>
                </c:pt>
                <c:pt idx="86">
                  <c:v>2.0296976752780515E-07</c:v>
                </c:pt>
                <c:pt idx="87">
                  <c:v>2.006020511932818E-07</c:v>
                </c:pt>
                <c:pt idx="88">
                  <c:v>1.9821427482080697E-07</c:v>
                </c:pt>
                <c:pt idx="89">
                  <c:v>1.9580667718602807E-07</c:v>
                </c:pt>
                <c:pt idx="90">
                  <c:v>1.9337949904670223E-07</c:v>
                </c:pt>
                <c:pt idx="91">
                  <c:v>1.909329831186208E-07</c:v>
                </c:pt>
                <c:pt idx="92">
                  <c:v>1.8846737405133776E-07</c:v>
                </c:pt>
                <c:pt idx="93">
                  <c:v>1.8598291840370525E-07</c:v>
                </c:pt>
                <c:pt idx="94">
                  <c:v>1.8347986461921762E-07</c:v>
                </c:pt>
                <c:pt idx="95">
                  <c:v>1.8095846300116743E-07</c:v>
                </c:pt>
                <c:pt idx="96">
                  <c:v>1.784189656876153E-07</c:v>
                </c:pt>
                <c:pt idx="97">
                  <c:v>1.7586162662617642E-07</c:v>
                </c:pt>
                <c:pt idx="98">
                  <c:v>1.732867015486258E-07</c:v>
                </c:pt>
                <c:pt idx="99">
                  <c:v>1.7069444794532536E-07</c:v>
                </c:pt>
                <c:pt idx="100">
                  <c:v>1.6808512503947538E-07</c:v>
                </c:pt>
                <c:pt idx="101">
                  <c:v>1.6545899376119185E-07</c:v>
                </c:pt>
                <c:pt idx="102">
                  <c:v>1.6281631672141426E-07</c:v>
                </c:pt>
                <c:pt idx="103">
                  <c:v>1.6015735818564434E-07</c:v>
                </c:pt>
                <c:pt idx="104">
                  <c:v>1.574823840475199E-07</c:v>
                </c:pt>
                <c:pt idx="105">
                  <c:v>1.5479166180222555E-07</c:v>
                </c:pt>
                <c:pt idx="106">
                  <c:v>1.520854605197436E-07</c:v>
                </c:pt>
                <c:pt idx="107">
                  <c:v>1.4936405081794717E-07</c:v>
                </c:pt>
                <c:pt idx="108">
                  <c:v>1.4662770483553854E-07</c:v>
                </c:pt>
                <c:pt idx="109">
                  <c:v>1.4387669620483572E-07</c:v>
                </c:pt>
                <c:pt idx="110">
                  <c:v>1.4111130002440927E-07</c:v>
                </c:pt>
                <c:pt idx="111">
                  <c:v>1.3833179283157275E-07</c:v>
                </c:pt>
                <c:pt idx="112">
                  <c:v>1.3553845257472914E-07</c:v>
                </c:pt>
                <c:pt idx="113">
                  <c:v>1.3273155858557647E-07</c:v>
                </c:pt>
                <c:pt idx="114">
                  <c:v>1.2991139155117447E-07</c:v>
                </c:pt>
                <c:pt idx="115">
                  <c:v>1.2707823348587646E-07</c:v>
                </c:pt>
                <c:pt idx="116">
                  <c:v>1.2423236770312804E-07</c:v>
                </c:pt>
                <c:pt idx="117">
                  <c:v>1.2137407878713592E-07</c:v>
                </c:pt>
                <c:pt idx="118">
                  <c:v>1.1850365256440985E-07</c:v>
                </c:pt>
                <c:pt idx="119">
                  <c:v>1.1562137607518002E-07</c:v>
                </c:pt>
                <c:pt idx="120">
                  <c:v>1.1272753754469351E-07</c:v>
                </c:pt>
                <c:pt idx="121">
                  <c:v>1.0982242635439185E-07</c:v>
                </c:pt>
                <c:pt idx="122">
                  <c:v>1.0690633301297311E-07</c:v>
                </c:pt>
                <c:pt idx="123">
                  <c:v>1.0397954912734139E-07</c:v>
                </c:pt>
                <c:pt idx="124">
                  <c:v>1.0104236737344627E-07</c:v>
                </c:pt>
                <c:pt idx="125">
                  <c:v>9.809508146701552E-08</c:v>
                </c:pt>
                <c:pt idx="126">
                  <c:v>9.513798613418368E-08</c:v>
                </c:pt>
                <c:pt idx="127">
                  <c:v>9.21713770820198E-08</c:v>
                </c:pt>
                <c:pt idx="128">
                  <c:v>8.919555096895697E-08</c:v>
                </c:pt>
                <c:pt idx="129">
                  <c:v>8.621080537512659E-08</c:v>
                </c:pt>
                <c:pt idx="130">
                  <c:v>8.321743877260081E-08</c:v>
                </c:pt>
                <c:pt idx="131">
                  <c:v>8.021575049554543E-08</c:v>
                </c:pt>
                <c:pt idx="132">
                  <c:v>7.72060407102867E-08</c:v>
                </c:pt>
                <c:pt idx="133">
                  <c:v>7.41886103852951E-08</c:v>
                </c:pt>
                <c:pt idx="134">
                  <c:v>7.116376126108861E-08</c:v>
                </c:pt>
                <c:pt idx="135">
                  <c:v>6.813179582005895E-08</c:v>
                </c:pt>
                <c:pt idx="136">
                  <c:v>6.50930172562236E-08</c:v>
                </c:pt>
                <c:pt idx="137">
                  <c:v>6.204772944490661E-08</c:v>
                </c:pt>
                <c:pt idx="138">
                  <c:v>5.8996236912351466E-08</c:v>
                </c:pt>
                <c:pt idx="139">
                  <c:v>5.5938844805268405E-08</c:v>
                </c:pt>
                <c:pt idx="140">
                  <c:v>5.287585886032035E-08</c:v>
                </c:pt>
                <c:pt idx="141">
                  <c:v>4.9807585373549333E-08</c:v>
                </c:pt>
                <c:pt idx="142">
                  <c:v>4.6734331169747146E-08</c:v>
                </c:pt>
                <c:pt idx="143">
                  <c:v>4.365640357177314E-08</c:v>
                </c:pt>
                <c:pt idx="144">
                  <c:v>4.0574110369822154E-08</c:v>
                </c:pt>
                <c:pt idx="145">
                  <c:v>3.748775979064584E-08</c:v>
                </c:pt>
                <c:pt idx="146">
                  <c:v>3.439766046673016E-08</c:v>
                </c:pt>
                <c:pt idx="147">
                  <c:v>3.130412140543243E-08</c:v>
                </c:pt>
                <c:pt idx="148">
                  <c:v>2.820745195808083E-08</c:v>
                </c:pt>
                <c:pt idx="149">
                  <c:v>2.510796178903956E-08</c:v>
                </c:pt>
                <c:pt idx="150">
                  <c:v>2.200596084474261E-08</c:v>
                </c:pt>
                <c:pt idx="151">
                  <c:v>1.890175932269943E-08</c:v>
                </c:pt>
                <c:pt idx="152">
                  <c:v>1.5795667640475398E-08</c:v>
                </c:pt>
                <c:pt idx="153">
                  <c:v>1.2687996404650326E-08</c:v>
                </c:pt>
                <c:pt idx="154">
                  <c:v>9.579056379758084E-09</c:v>
                </c:pt>
                <c:pt idx="155">
                  <c:v>6.469158457210387E-09</c:v>
                </c:pt>
                <c:pt idx="156">
                  <c:v>3.3586136242079172E-09</c:v>
                </c:pt>
                <c:pt idx="157">
                  <c:v>2.477329326418622E-10</c:v>
                </c:pt>
                <c:pt idx="158">
                  <c:v>-2.8631725320110143E-09</c:v>
                </c:pt>
                <c:pt idx="159">
                  <c:v>-5.973791681796659E-09</c:v>
                </c:pt>
                <c:pt idx="160">
                  <c:v>-9.083813457392266E-09</c:v>
                </c:pt>
                <c:pt idx="161">
                  <c:v>-1.2192926859211954E-08</c:v>
                </c:pt>
                <c:pt idx="162">
                  <c:v>-1.530082097850646E-08</c:v>
                </c:pt>
                <c:pt idx="163">
                  <c:v>-1.8407185028453686E-08</c:v>
                </c:pt>
                <c:pt idx="164">
                  <c:v>-2.1511708375237406E-08</c:v>
                </c:pt>
                <c:pt idx="165">
                  <c:v>-2.4614080569109966E-08</c:v>
                </c:pt>
                <c:pt idx="166">
                  <c:v>-2.7713991375437285E-08</c:v>
                </c:pt>
                <c:pt idx="167">
                  <c:v>-3.081113080572197E-08</c:v>
                </c:pt>
                <c:pt idx="168">
                  <c:v>-3.390518914860194E-08</c:v>
                </c:pt>
                <c:pt idx="169">
                  <c:v>-3.6995857000821284E-08</c:v>
                </c:pt>
                <c:pt idx="170">
                  <c:v>-4.008282529817032E-08</c:v>
                </c:pt>
                <c:pt idx="171">
                  <c:v>-4.316578534639178E-08</c:v>
                </c:pt>
                <c:pt idx="172">
                  <c:v>-4.624442885204998E-08</c:v>
                </c:pt>
                <c:pt idx="173">
                  <c:v>-4.931844795335986E-08</c:v>
                </c:pt>
                <c:pt idx="174">
                  <c:v>-5.238753525097298E-08</c:v>
                </c:pt>
                <c:pt idx="175">
                  <c:v>-5.5451383838717126E-08</c:v>
                </c:pt>
                <c:pt idx="176">
                  <c:v>-5.850968733428674E-08</c:v>
                </c:pt>
                <c:pt idx="177">
                  <c:v>-6.156213990988084E-08</c:v>
                </c:pt>
                <c:pt idx="178">
                  <c:v>-6.460843632278555E-08</c:v>
                </c:pt>
                <c:pt idx="179">
                  <c:v>-6.764827194589818E-08</c:v>
                </c:pt>
                <c:pt idx="180">
                  <c:v>-7.068134279818959E-08</c:v>
                </c:pt>
                <c:pt idx="181">
                  <c:v>-7.37073455751021E-08</c:v>
                </c:pt>
                <c:pt idx="182">
                  <c:v>-7.672597767887969E-08</c:v>
                </c:pt>
                <c:pt idx="183">
                  <c:v>-7.973693724882749E-08</c:v>
                </c:pt>
                <c:pt idx="184">
                  <c:v>-8.273992319149763E-08</c:v>
                </c:pt>
                <c:pt idx="185">
                  <c:v>-8.573463521079832E-08</c:v>
                </c:pt>
                <c:pt idx="186">
                  <c:v>-8.872077383802323E-08</c:v>
                </c:pt>
                <c:pt idx="187">
                  <c:v>-9.169804046179808E-08</c:v>
                </c:pt>
                <c:pt idx="188">
                  <c:v>-9.466613735794145E-08</c:v>
                </c:pt>
                <c:pt idx="189">
                  <c:v>-9.762476771923727E-08</c:v>
                </c:pt>
                <c:pt idx="190">
                  <c:v>-1.0057363568511488E-07</c:v>
                </c:pt>
                <c:pt idx="191">
                  <c:v>-1.0351244637123506E-07</c:v>
                </c:pt>
                <c:pt idx="192">
                  <c:v>-1.064409058989782E-07</c:v>
                </c:pt>
                <c:pt idx="193">
                  <c:v>-1.0935872142483189E-07</c:v>
                </c:pt>
                <c:pt idx="194">
                  <c:v>-1.1226560116967508E-07</c:v>
                </c:pt>
                <c:pt idx="195">
                  <c:v>-1.1516125444795564E-07</c:v>
                </c:pt>
                <c:pt idx="196">
                  <c:v>-1.1804539169675882E-07</c:v>
                </c:pt>
                <c:pt idx="197">
                  <c:v>-1.2091772450476314E-07</c:v>
                </c:pt>
                <c:pt idx="198">
                  <c:v>-1.2377796564108143E-07</c:v>
                </c:pt>
                <c:pt idx="199">
                  <c:v>-1.2662582908398356E-07</c:v>
                </c:pt>
                <c:pt idx="200">
                  <c:v>-1.2946103004949846E-07</c:v>
                </c:pt>
                <c:pt idx="201">
                  <c:v>-1.322832850198922E-07</c:v>
                </c:pt>
                <c:pt idx="202">
                  <c:v>-1.3509231177201976E-07</c:v>
                </c:pt>
                <c:pt idx="203">
                  <c:v>-1.3788782940554655E-07</c:v>
                </c:pt>
                <c:pt idx="204">
                  <c:v>-1.4066955837103904E-07</c:v>
                </c:pt>
                <c:pt idx="205">
                  <c:v>-1.4343722049791857E-07</c:v>
                </c:pt>
                <c:pt idx="206">
                  <c:v>-1.4619053902227902E-07</c:v>
                </c:pt>
                <c:pt idx="207">
                  <c:v>-1.4892923861456217E-07</c:v>
                </c:pt>
                <c:pt idx="208">
                  <c:v>-1.516530454070913E-07</c:v>
                </c:pt>
                <c:pt idx="209">
                  <c:v>-1.543616870214567E-07</c:v>
                </c:pt>
                <c:pt idx="210">
                  <c:v>-1.5705489259575438E-07</c:v>
                </c:pt>
                <c:pt idx="211">
                  <c:v>-1.5973239281167097E-07</c:v>
                </c:pt>
                <c:pt idx="212">
                  <c:v>-1.6239391992141646E-07</c:v>
                </c:pt>
                <c:pt idx="213">
                  <c:v>-1.6503920777449748E-07</c:v>
                </c:pt>
                <c:pt idx="214">
                  <c:v>-1.6766799184433338E-07</c:v>
                </c:pt>
                <c:pt idx="215">
                  <c:v>-1.702800092547076E-07</c:v>
                </c:pt>
                <c:pt idx="216">
                  <c:v>-1.7287499880605597E-07</c:v>
                </c:pt>
                <c:pt idx="217">
                  <c:v>-1.7545270100158568E-07</c:v>
                </c:pt>
                <c:pt idx="218">
                  <c:v>-1.7801285807322542E-07</c:v>
                </c:pt>
                <c:pt idx="219">
                  <c:v>-1.805552140074013E-07</c:v>
                </c:pt>
                <c:pt idx="220">
                  <c:v>-1.8307951457063866E-07</c:v>
                </c:pt>
                <c:pt idx="221">
                  <c:v>-1.8558550733498463E-07</c:v>
                </c:pt>
                <c:pt idx="222">
                  <c:v>-1.8807294170325132E-07</c:v>
                </c:pt>
                <c:pt idx="223">
                  <c:v>-1.9054156893407448E-07</c:v>
                </c:pt>
                <c:pt idx="224">
                  <c:v>-1.9299114216678849E-07</c:v>
                </c:pt>
                <c:pt idx="225">
                  <c:v>-1.954214164461111E-07</c:v>
                </c:pt>
                <c:pt idx="226">
                  <c:v>-1.9783214874663972E-07</c:v>
                </c:pt>
                <c:pt idx="227">
                  <c:v>-2.0022309799715338E-07</c:v>
                </c:pt>
                <c:pt idx="228">
                  <c:v>-2.0259402510471922E-07</c:v>
                </c:pt>
                <c:pt idx="229">
                  <c:v>-2.0494469297860253E-07</c:v>
                </c:pt>
                <c:pt idx="230">
                  <c:v>-2.0727486655397453E-07</c:v>
                </c:pt>
                <c:pt idx="231">
                  <c:v>-2.095843128154197E-07</c:v>
                </c:pt>
                <c:pt idx="232">
                  <c:v>-2.1187280082023624E-07</c:v>
                </c:pt>
                <c:pt idx="233">
                  <c:v>-2.1414010172153094E-07</c:v>
                </c:pt>
                <c:pt idx="234">
                  <c:v>-2.1638598879110288E-07</c:v>
                </c:pt>
                <c:pt idx="235">
                  <c:v>-2.1861023744211685E-07</c:v>
                </c:pt>
                <c:pt idx="236">
                  <c:v>-2.208126252515611E-07</c:v>
                </c:pt>
                <c:pt idx="237">
                  <c:v>-2.229929319824902E-07</c:v>
                </c:pt>
                <c:pt idx="238">
                  <c:v>-2.251509396060478E-07</c:v>
                </c:pt>
                <c:pt idx="239">
                  <c:v>-2.2728643232327004E-07</c:v>
                </c:pt>
                <c:pt idx="240">
                  <c:v>-2.293991965866646E-07</c:v>
                </c:pt>
                <c:pt idx="241">
                  <c:v>-2.3148902112156592E-07</c:v>
                </c:pt>
                <c:pt idx="242">
                  <c:v>-2.335556969472619E-07</c:v>
                </c:pt>
                <c:pt idx="243">
                  <c:v>-2.3559901739789232E-07</c:v>
                </c:pt>
                <c:pt idx="244">
                  <c:v>-2.376187781431147E-07</c:v>
                </c:pt>
                <c:pt idx="245">
                  <c:v>-2.3961477720853785E-07</c:v>
                </c:pt>
                <c:pt idx="246">
                  <c:v>-2.4158681499591843E-07</c:v>
                </c:pt>
                <c:pt idx="247">
                  <c:v>-2.435346943031211E-07</c:v>
                </c:pt>
                <c:pt idx="248">
                  <c:v>-2.4545822034383834E-07</c:v>
                </c:pt>
                <c:pt idx="249">
                  <c:v>-2.4735720076706914E-07</c:v>
                </c:pt>
                <c:pt idx="250">
                  <c:v>-2.492314456763534E-07</c:v>
                </c:pt>
                <c:pt idx="251">
                  <c:v>-2.510807676487622E-07</c:v>
                </c:pt>
                <c:pt idx="252">
                  <c:v>-2.529049817536395E-07</c:v>
                </c:pt>
                <c:pt idx="253">
                  <c:v>-2.547039055710948E-07</c:v>
                </c:pt>
                <c:pt idx="254">
                  <c:v>-2.5647735921024563E-07</c:v>
                </c:pt>
                <c:pt idx="255">
                  <c:v>-2.5822516532720574E-07</c:v>
                </c:pt>
                <c:pt idx="256">
                  <c:v>-2.599471491428202E-07</c:v>
                </c:pt>
                <c:pt idx="257">
                  <c:v>-2.6164313846014213E-07</c:v>
                </c:pt>
                <c:pt idx="258">
                  <c:v>-2.633129636816534E-07</c:v>
                </c:pt>
                <c:pt idx="259">
                  <c:v>-2.6495645782622317E-07</c:v>
                </c:pt>
                <c:pt idx="260">
                  <c:v>-2.6657345654580667E-07</c:v>
                </c:pt>
                <c:pt idx="261">
                  <c:v>-2.681637981418793E-07</c:v>
                </c:pt>
                <c:pt idx="262">
                  <c:v>-2.697273235816069E-07</c:v>
                </c:pt>
                <c:pt idx="263">
                  <c:v>-2.7126387651374834E-07</c:v>
                </c:pt>
                <c:pt idx="264">
                  <c:v>-2.7277330328429093E-07</c:v>
                </c:pt>
                <c:pt idx="265">
                  <c:v>-2.7425545295181536E-07</c:v>
                </c:pt>
                <c:pt idx="266">
                  <c:v>-2.757101773025901E-07</c:v>
                </c:pt>
                <c:pt idx="267">
                  <c:v>-2.7713733086539224E-07</c:v>
                </c:pt>
                <c:pt idx="268">
                  <c:v>-2.785367709260549E-07</c:v>
                </c:pt>
                <c:pt idx="269">
                  <c:v>-2.799083575417382E-07</c:v>
                </c:pt>
                <c:pt idx="270">
                  <c:v>-2.812519535549234E-07</c:v>
                </c:pt>
                <c:pt idx="271">
                  <c:v>-2.82567424607129E-07</c:v>
                </c:pt>
                <c:pt idx="272">
                  <c:v>-2.83854639152346E-07</c:v>
                </c:pt>
                <c:pt idx="273">
                  <c:v>-2.8511346847019246E-07</c:v>
                </c:pt>
                <c:pt idx="274">
                  <c:v>-2.8634378667878566E-07</c:v>
                </c:pt>
                <c:pt idx="275">
                  <c:v>-2.8754547074733006E-07</c:v>
                </c:pt>
                <c:pt idx="276">
                  <c:v>-2.8871840050842007E-07</c:v>
                </c:pt>
                <c:pt idx="277">
                  <c:v>-2.8986245867005716E-07</c:v>
                </c:pt>
                <c:pt idx="278">
                  <c:v>-2.9097753082737846E-07</c:v>
                </c:pt>
                <c:pt idx="279">
                  <c:v>-2.9206350547409757E-07</c:v>
                </c:pt>
                <c:pt idx="280">
                  <c:v>-2.931202740136546E-07</c:v>
                </c:pt>
                <c:pt idx="281">
                  <c:v>-2.9414773077007645E-07</c:v>
                </c:pt>
                <c:pt idx="282">
                  <c:v>-2.951457729985435E-07</c:v>
                </c:pt>
                <c:pt idx="283">
                  <c:v>-2.9611430089566477E-07</c:v>
                </c:pt>
                <c:pt idx="284">
                  <c:v>-2.970532176094575E-07</c:v>
                </c:pt>
                <c:pt idx="285">
                  <c:v>-2.9796242924903285E-07</c:v>
                </c:pt>
                <c:pt idx="286">
                  <c:v>-2.988418448939844E-07</c:v>
                </c:pt>
                <c:pt idx="287">
                  <c:v>-2.996913766034807E-07</c:v>
                </c:pt>
                <c:pt idx="288">
                  <c:v>-3.005109394250586E-07</c:v>
                </c:pt>
                <c:pt idx="289">
                  <c:v>-3.0130045140311894E-07</c:v>
                </c:pt>
                <c:pt idx="290">
                  <c:v>-3.0205983358712186E-07</c:v>
                </c:pt>
                <c:pt idx="291">
                  <c:v>-3.027890100394817E-07</c:v>
                </c:pt>
                <c:pt idx="292">
                  <c:v>-3.0348790784316095E-07</c:v>
                </c:pt>
                <c:pt idx="293">
                  <c:v>-3.041564571089617E-07</c:v>
                </c:pt>
                <c:pt idx="294">
                  <c:v>-3.047945909825143E-07</c:v>
                </c:pt>
                <c:pt idx="295">
                  <c:v>-3.054022456509634E-07</c:v>
                </c:pt>
                <c:pt idx="296">
                  <c:v>-3.059793603493484E-07</c:v>
                </c:pt>
                <c:pt idx="297">
                  <c:v>-3.065258773666804E-07</c:v>
                </c:pt>
                <c:pt idx="298">
                  <c:v>-3.070417420517131E-07</c:v>
                </c:pt>
                <c:pt idx="299">
                  <c:v>-3.0752690281840793E-07</c:v>
                </c:pt>
                <c:pt idx="300">
                  <c:v>-3.0798131115109244E-07</c:v>
                </c:pt>
                <c:pt idx="301">
                  <c:v>-3.084049216093121E-07</c:v>
                </c:pt>
                <c:pt idx="302">
                  <c:v>-3.087976918323741E-07</c:v>
                </c:pt>
                <c:pt idx="303">
                  <c:v>-3.0915958254358336E-07</c:v>
                </c:pt>
                <c:pt idx="304">
                  <c:v>-3.094905575541704E-07</c:v>
                </c:pt>
                <c:pt idx="305">
                  <c:v>-3.0979058376691E-07</c:v>
                </c:pt>
                <c:pt idx="306">
                  <c:v>-3.1005963117943085E-07</c:v>
                </c:pt>
                <c:pt idx="307">
                  <c:v>-3.102976728872159E-07</c:v>
                </c:pt>
                <c:pt idx="308">
                  <c:v>-3.105046850862928E-07</c:v>
                </c:pt>
                <c:pt idx="309">
                  <c:v>-3.106806470756141E-07</c:v>
                </c:pt>
                <c:pt idx="310">
                  <c:v>-3.108255412591275E-07</c:v>
                </c:pt>
                <c:pt idx="311">
                  <c:v>-3.109393531475354E-07</c:v>
                </c:pt>
                <c:pt idx="312">
                  <c:v>-3.110220713597438E-07</c:v>
                </c:pt>
                <c:pt idx="313">
                  <c:v>-3.1107368762400046E-07</c:v>
                </c:pt>
                <c:pt idx="314">
                  <c:v>-3.110941967787219E-07</c:v>
                </c:pt>
                <c:pt idx="315">
                  <c:v>-3.110835967730098E-07</c:v>
                </c:pt>
                <c:pt idx="316">
                  <c:v>-3.1104188866685584E-07</c:v>
                </c:pt>
              </c:numCache>
            </c:numRef>
          </c:yVal>
          <c:smooth val="1"/>
        </c:ser>
        <c:axId val="49478869"/>
        <c:axId val="25601058"/>
      </c:scatterChart>
      <c:valAx>
        <c:axId val="49478869"/>
        <c:scaling>
          <c:orientation val="minMax"/>
          <c:max val="3.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5601058"/>
        <c:crosses val="autoZero"/>
        <c:crossBetween val="midCat"/>
        <c:dispUnits/>
      </c:valAx>
      <c:valAx>
        <c:axId val="25601058"/>
        <c:scaling>
          <c:orientation val="minMax"/>
        </c:scaling>
        <c:axPos val="l"/>
        <c:majorGridlines/>
        <c:delete val="0"/>
        <c:numFmt formatCode="0.E+00" sourceLinked="0"/>
        <c:majorTickMark val="out"/>
        <c:minorTickMark val="none"/>
        <c:tickLblPos val="nextTo"/>
        <c:crossAx val="49478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675"/>
          <c:w val="0.94"/>
          <c:h val="0.9265"/>
        </c:manualLayout>
      </c:layout>
      <c:scatterChart>
        <c:scatterStyle val="smooth"/>
        <c:varyColors val="0"/>
        <c:ser>
          <c:idx val="0"/>
          <c:order val="0"/>
          <c:tx>
            <c:strRef>
              <c:f>Momente!$G$4</c:f>
              <c:strCache>
                <c:ptCount val="1"/>
                <c:pt idx="0">
                  <c:v>phi1_punkt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Momente!$G$5:$G$321</c:f>
              <c:numCache>
                <c:ptCount val="317"/>
                <c:pt idx="0">
                  <c:v>-1.3594063589144426E-19</c:v>
                </c:pt>
                <c:pt idx="1">
                  <c:v>1.1095665156402815E-05</c:v>
                </c:pt>
                <c:pt idx="2">
                  <c:v>2.2190220755536975E-05</c:v>
                </c:pt>
                <c:pt idx="3">
                  <c:v>3.328255735108687E-05</c:v>
                </c:pt>
                <c:pt idx="4">
                  <c:v>4.437156571863753E-05</c:v>
                </c:pt>
                <c:pt idx="5">
                  <c:v>5.545613696659202E-05</c:v>
                </c:pt>
                <c:pt idx="6">
                  <c:v>6.653516264706362E-05</c:v>
                </c:pt>
                <c:pt idx="7">
                  <c:v>7.760753486671581E-05</c:v>
                </c:pt>
                <c:pt idx="8">
                  <c:v>8.867214639755457E-05</c:v>
                </c:pt>
                <c:pt idx="9">
                  <c:v>9.972789078764627E-05</c:v>
                </c:pt>
                <c:pt idx="10">
                  <c:v>0.000110773662471766</c:v>
                </c:pt>
                <c:pt idx="11">
                  <c:v>0.00012180835688194915</c:v>
                </c:pt>
                <c:pt idx="12">
                  <c:v>0.0001328308705579512</c:v>
                </c:pt>
                <c:pt idx="13">
                  <c:v>0.00014384010125758902</c:v>
                </c:pt>
                <c:pt idx="14">
                  <c:v>0.0001548349480669679</c:v>
                </c:pt>
                <c:pt idx="15">
                  <c:v>0.0001658143115105683</c:v>
                </c:pt>
                <c:pt idx="16">
                  <c:v>0.00017677709366119624</c:v>
                </c:pt>
                <c:pt idx="17">
                  <c:v>0.00018772219824977134</c:v>
                </c:pt>
                <c:pt idx="18">
                  <c:v>0.0001986485307749566</c:v>
                </c:pt>
                <c:pt idx="19">
                  <c:v>0.00020955499861260378</c:v>
                </c:pt>
                <c:pt idx="20">
                  <c:v>0.00022044051112501874</c:v>
                </c:pt>
                <c:pt idx="21">
                  <c:v>0.00023130397977002054</c:v>
                </c:pt>
                <c:pt idx="22">
                  <c:v>0.00024214431820979848</c:v>
                </c:pt>
                <c:pt idx="23">
                  <c:v>0.00025296044241954126</c:v>
                </c:pt>
                <c:pt idx="24">
                  <c:v>0.0002637512707958422</c:v>
                </c:pt>
                <c:pt idx="25">
                  <c:v>0.00027451572426485504</c:v>
                </c:pt>
                <c:pt idx="26">
                  <c:v>0.0002852527263902038</c:v>
                </c:pt>
                <c:pt idx="27">
                  <c:v>0.0002959612034806238</c:v>
                </c:pt>
                <c:pt idx="28">
                  <c:v>0.0003066400846973293</c:v>
                </c:pt>
                <c:pt idx="29">
                  <c:v>0.000317288302161097</c:v>
                </c:pt>
                <c:pt idx="30">
                  <c:v>0.00032790479105905475</c:v>
                </c:pt>
                <c:pt idx="31">
                  <c:v>0.00033848848975116016</c:v>
                </c:pt>
                <c:pt idx="32">
                  <c:v>0.0003490383398763627</c:v>
                </c:pt>
                <c:pt idx="33">
                  <c:v>0.0003595532864584425</c:v>
                </c:pt>
                <c:pt idx="34">
                  <c:v>0.0003700322780115026</c:v>
                </c:pt>
                <c:pt idx="35">
                  <c:v>0.00038047426664512135</c:v>
                </c:pt>
                <c:pt idx="36">
                  <c:v>0.0003908782081691358</c:v>
                </c:pt>
                <c:pt idx="37">
                  <c:v>0.0004012430621980647</c:v>
                </c:pt>
                <c:pt idx="38">
                  <c:v>0.00041156779225514137</c:v>
                </c:pt>
                <c:pt idx="39">
                  <c:v>0.000421851365875965</c:v>
                </c:pt>
                <c:pt idx="40">
                  <c:v>0.00043209275471174223</c:v>
                </c:pt>
                <c:pt idx="41">
                  <c:v>0.00044229093463212475</c:v>
                </c:pt>
                <c:pt idx="42">
                  <c:v>0.00045244488582761827</c:v>
                </c:pt>
                <c:pt idx="43">
                  <c:v>0.0004625535929115656</c:v>
                </c:pt>
                <c:pt idx="44">
                  <c:v>0.00047261604502168135</c:v>
                </c:pt>
                <c:pt idx="45">
                  <c:v>0.0004826312359211407</c:v>
                </c:pt>
                <c:pt idx="46">
                  <c:v>0.000492598164099199</c:v>
                </c:pt>
                <c:pt idx="47">
                  <c:v>0.0005025158328713444</c:v>
                </c:pt>
                <c:pt idx="48">
                  <c:v>0.0005123832504789649</c:v>
                </c:pt>
                <c:pt idx="49">
                  <c:v>0.0005221994301885222</c:v>
                </c:pt>
                <c:pt idx="50">
                  <c:v>0.0005319633903902248</c:v>
                </c:pt>
                <c:pt idx="51">
                  <c:v>0.0005416741546961898</c:v>
                </c:pt>
                <c:pt idx="52">
                  <c:v>0.0005513307520380793</c:v>
                </c:pt>
                <c:pt idx="53">
                  <c:v>0.0005609322167642056</c:v>
                </c:pt>
                <c:pt idx="54">
                  <c:v>0.0005704775887360972</c:v>
                </c:pt>
                <c:pt idx="55">
                  <c:v>0.0005799659134245115</c:v>
                </c:pt>
                <c:pt idx="56">
                  <c:v>0.0005893962420048871</c:v>
                </c:pt>
                <c:pt idx="57">
                  <c:v>0.0005987676314522236</c:v>
                </c:pt>
                <c:pt idx="58">
                  <c:v>0.0006080791446353868</c:v>
                </c:pt>
                <c:pt idx="59">
                  <c:v>0.0006173298504108169</c:v>
                </c:pt>
                <c:pt idx="60">
                  <c:v>0.0006265188237156462</c:v>
                </c:pt>
                <c:pt idx="61">
                  <c:v>0.0006356451456602007</c:v>
                </c:pt>
                <c:pt idx="62">
                  <c:v>0.0006447079036198922</c:v>
                </c:pt>
                <c:pt idx="63">
                  <c:v>0.000653706191326476</c:v>
                </c:pt>
                <c:pt idx="64">
                  <c:v>0.0006626391089586811</c:v>
                </c:pt>
                <c:pt idx="65">
                  <c:v>0.0006715057632321873</c:v>
                </c:pt>
                <c:pt idx="66">
                  <c:v>0.0006803052674889568</c:v>
                </c:pt>
                <c:pt idx="67">
                  <c:v>0.0006890367417858962</c:v>
                </c:pt>
                <c:pt idx="68">
                  <c:v>0.0006976993129828529</c:v>
                </c:pt>
                <c:pt idx="69">
                  <c:v>0.0007062921148299249</c:v>
                </c:pt>
                <c:pt idx="70">
                  <c:v>0.0007148142880540894</c:v>
                </c:pt>
                <c:pt idx="71">
                  <c:v>0.0007232649804451245</c:v>
                </c:pt>
                <c:pt idx="72">
                  <c:v>0.0007316433469408338</c:v>
                </c:pt>
                <c:pt idx="73">
                  <c:v>0.0007399485497115503</c:v>
                </c:pt>
                <c:pt idx="74">
                  <c:v>0.0007481797582439174</c:v>
                </c:pt>
                <c:pt idx="75">
                  <c:v>0.0007563361494239407</c:v>
                </c:pt>
                <c:pt idx="76">
                  <c:v>0.0007644169076192996</c:v>
                </c:pt>
                <c:pt idx="77">
                  <c:v>0.000772421224760909</c:v>
                </c:pt>
                <c:pt idx="78">
                  <c:v>0.0007803483004237245</c:v>
                </c:pt>
                <c:pt idx="79">
                  <c:v>0.0007881973419067852</c:v>
                </c:pt>
                <c:pt idx="80">
                  <c:v>0.0007959675643124844</c:v>
                </c:pt>
                <c:pt idx="81">
                  <c:v>0.0008036581906250566</c:v>
                </c:pt>
                <c:pt idx="82">
                  <c:v>0.000811268451788279</c:v>
                </c:pt>
                <c:pt idx="83">
                  <c:v>0.0008187975867823776</c:v>
                </c:pt>
                <c:pt idx="84">
                  <c:v>0.0008262448427001268</c:v>
                </c:pt>
                <c:pt idx="85">
                  <c:v>0.0008336094748221413</c:v>
                </c:pt>
                <c:pt idx="86">
                  <c:v>0.0008408907466913458</c:v>
                </c:pt>
                <c:pt idx="87">
                  <c:v>0.0008480879301866208</c:v>
                </c:pt>
                <c:pt idx="88">
                  <c:v>0.0008552003055956149</c:v>
                </c:pt>
                <c:pt idx="89">
                  <c:v>0.0008622271616867137</c:v>
                </c:pt>
                <c:pt idx="90">
                  <c:v>0.0008691677957801649</c:v>
                </c:pt>
                <c:pt idx="91">
                  <c:v>0.0008760215138183415</c:v>
                </c:pt>
                <c:pt idx="92">
                  <c:v>0.0008827876304351517</c:v>
                </c:pt>
                <c:pt idx="93">
                  <c:v>0.0008894654690245723</c:v>
                </c:pt>
                <c:pt idx="94">
                  <c:v>0.0008960543618083093</c:v>
                </c:pt>
                <c:pt idx="95">
                  <c:v>0.0009025536499025754</c:v>
                </c:pt>
                <c:pt idx="96">
                  <c:v>0.0009089626833839763</c:v>
                </c:pt>
                <c:pt idx="97">
                  <c:v>0.0009152808213545052</c:v>
                </c:pt>
                <c:pt idx="98">
                  <c:v>0.0009215074320056306</c:v>
                </c:pt>
                <c:pt idx="99">
                  <c:v>0.0009276418926814752</c:v>
                </c:pt>
                <c:pt idx="100">
                  <c:v>0.000933683589941084</c:v>
                </c:pt>
                <c:pt idx="101">
                  <c:v>0.0009396319196197658</c:v>
                </c:pt>
                <c:pt idx="102">
                  <c:v>0.0009454862868895096</c:v>
                </c:pt>
                <c:pt idx="103">
                  <c:v>0.0009512461063184676</c:v>
                </c:pt>
                <c:pt idx="104">
                  <c:v>0.0009569108019294955</c:v>
                </c:pt>
                <c:pt idx="105">
                  <c:v>0.0009624798072577537</c:v>
                </c:pt>
                <c:pt idx="106">
                  <c:v>0.0009679525654073504</c:v>
                </c:pt>
                <c:pt idx="107">
                  <c:v>0.0009733285291070302</c:v>
                </c:pt>
                <c:pt idx="108">
                  <c:v>0.0009786071607649038</c:v>
                </c:pt>
                <c:pt idx="109">
                  <c:v>0.0009837879325222043</c:v>
                </c:pt>
                <c:pt idx="110">
                  <c:v>0.0009888703263060729</c:v>
                </c:pt>
                <c:pt idx="111">
                  <c:v>0.0009938538338813672</c:v>
                </c:pt>
                <c:pt idx="112">
                  <c:v>0.0009987379569014819</c:v>
                </c:pt>
                <c:pt idx="113">
                  <c:v>0.0010035222069581851</c:v>
                </c:pt>
                <c:pt idx="114">
                  <c:v>0.0010082061056304581</c:v>
                </c:pt>
                <c:pt idx="115">
                  <c:v>0.0010127891845323378</c:v>
                </c:pt>
                <c:pt idx="116">
                  <c:v>0.0010172709853597517</c:v>
                </c:pt>
                <c:pt idx="117">
                  <c:v>0.0010216510599363527</c:v>
                </c:pt>
                <c:pt idx="118">
                  <c:v>0.0010259289702583333</c:v>
                </c:pt>
                <c:pt idx="119">
                  <c:v>0.0010301042885382259</c:v>
                </c:pt>
                <c:pt idx="120">
                  <c:v>0.0010341765972476824</c:v>
                </c:pt>
                <c:pt idx="121">
                  <c:v>0.0010381454891592247</c:v>
                </c:pt>
                <c:pt idx="122">
                  <c:v>0.0010420105673869696</c:v>
                </c:pt>
                <c:pt idx="123">
                  <c:v>0.0010457714454263152</c:v>
                </c:pt>
                <c:pt idx="124">
                  <c:v>0.0010494277471925911</c:v>
                </c:pt>
                <c:pt idx="125">
                  <c:v>0.001052979107058668</c:v>
                </c:pt>
                <c:pt idx="126">
                  <c:v>0.0010564251698915188</c:v>
                </c:pt>
                <c:pt idx="127">
                  <c:v>0.0010597655910877318</c:v>
                </c:pt>
                <c:pt idx="128">
                  <c:v>0.0010630000366079714</c:v>
                </c:pt>
                <c:pt idx="129">
                  <c:v>0.0010661281830103802</c:v>
                </c:pt>
                <c:pt idx="130">
                  <c:v>0.0010691497174829252</c:v>
                </c:pt>
                <c:pt idx="131">
                  <c:v>0.0010720643378746774</c:v>
                </c:pt>
                <c:pt idx="132">
                  <c:v>0.0010748717527260259</c:v>
                </c:pt>
                <c:pt idx="133">
                  <c:v>0.001077571681297825</c:v>
                </c:pt>
                <c:pt idx="134">
                  <c:v>0.0010801638535994679</c:v>
                </c:pt>
                <c:pt idx="135">
                  <c:v>0.0010826480104158844</c:v>
                </c:pt>
                <c:pt idx="136">
                  <c:v>0.001085023903333463</c:v>
                </c:pt>
                <c:pt idx="137">
                  <c:v>0.0010872912947648917</c:v>
                </c:pt>
                <c:pt idx="138">
                  <c:v>0.001089449957972917</c:v>
                </c:pt>
                <c:pt idx="139">
                  <c:v>0.0010914996770930172</c:v>
                </c:pt>
                <c:pt idx="140">
                  <c:v>0.001093440247154988</c:v>
                </c:pt>
                <c:pt idx="141">
                  <c:v>0.0010952714741034404</c:v>
                </c:pt>
                <c:pt idx="142">
                  <c:v>0.0010969931748172057</c:v>
                </c:pt>
                <c:pt idx="143">
                  <c:v>0.0010986051771276473</c:v>
                </c:pt>
                <c:pt idx="144">
                  <c:v>0.0011001073198358773</c:v>
                </c:pt>
                <c:pt idx="145">
                  <c:v>0.0011014994527288767</c:v>
                </c:pt>
                <c:pt idx="146">
                  <c:v>0.0011027814365945163</c:v>
                </c:pt>
                <c:pt idx="147">
                  <c:v>0.0011039531432354781</c:v>
                </c:pt>
                <c:pt idx="148">
                  <c:v>0.0011050144554820742</c:v>
                </c:pt>
                <c:pt idx="149">
                  <c:v>0.0011059652672039645</c:v>
                </c:pt>
                <c:pt idx="150">
                  <c:v>0.0011068054833207688</c:v>
                </c:pt>
                <c:pt idx="151">
                  <c:v>0.001107535019811576</c:v>
                </c:pt>
                <c:pt idx="152">
                  <c:v>0.0011081538037233448</c:v>
                </c:pt>
                <c:pt idx="153">
                  <c:v>0.0011086617731781996</c:v>
                </c:pt>
                <c:pt idx="154">
                  <c:v>0.0011090588773796184</c:v>
                </c:pt>
                <c:pt idx="155">
                  <c:v>0.001109345076617512</c:v>
                </c:pt>
                <c:pt idx="156">
                  <c:v>0.0011095203422721947</c:v>
                </c:pt>
                <c:pt idx="157">
                  <c:v>0.0011095846568172476</c:v>
                </c:pt>
                <c:pt idx="158">
                  <c:v>0.0011095380138212696</c:v>
                </c:pt>
                <c:pt idx="159">
                  <c:v>0.0011093804179485211</c:v>
                </c:pt>
                <c:pt idx="160">
                  <c:v>0.0011091118849584588</c:v>
                </c:pt>
                <c:pt idx="161">
                  <c:v>0.0011087324417041573</c:v>
                </c:pt>
                <c:pt idx="162">
                  <c:v>0.0011082421261296258</c:v>
                </c:pt>
                <c:pt idx="163">
                  <c:v>0.0011076409872660135</c:v>
                </c:pt>
                <c:pt idx="164">
                  <c:v>0.0011069290852267059</c:v>
                </c:pt>
                <c:pt idx="165">
                  <c:v>0.0011061064912013133</c:v>
                </c:pt>
                <c:pt idx="166">
                  <c:v>0.0011051732874485527</c:v>
                </c:pt>
                <c:pt idx="167">
                  <c:v>0.0011041295672880222</c:v>
                </c:pt>
                <c:pt idx="168">
                  <c:v>0.0011029754350908676</c:v>
                </c:pt>
                <c:pt idx="169">
                  <c:v>0.0011017110062693472</c:v>
                </c:pt>
                <c:pt idx="170">
                  <c:v>0.0011003364072652891</c:v>
                </c:pt>
                <c:pt idx="171">
                  <c:v>0.0010988517755374488</c:v>
                </c:pt>
                <c:pt idx="172">
                  <c:v>0.0010972572595477612</c:v>
                </c:pt>
                <c:pt idx="173">
                  <c:v>0.001095553018746497</c:v>
                </c:pt>
                <c:pt idx="174">
                  <c:v>0.0010937392235563159</c:v>
                </c:pt>
                <c:pt idx="175">
                  <c:v>0.0010918160553552254</c:v>
                </c:pt>
                <c:pt idx="176">
                  <c:v>0.001089783706458443</c:v>
                </c:pt>
                <c:pt idx="177">
                  <c:v>0.001087642380099165</c:v>
                </c:pt>
                <c:pt idx="178">
                  <c:v>0.0010853922904082425</c:v>
                </c:pt>
                <c:pt idx="179">
                  <c:v>0.00108303366239277</c:v>
                </c:pt>
                <c:pt idx="180">
                  <c:v>0.0010805667319135832</c:v>
                </c:pt>
                <c:pt idx="181">
                  <c:v>0.001077991745661674</c:v>
                </c:pt>
                <c:pt idx="182">
                  <c:v>0.0010753089611335225</c:v>
                </c:pt>
                <c:pt idx="183">
                  <c:v>0.0010725186466053454</c:v>
                </c:pt>
                <c:pt idx="184">
                  <c:v>0.0010696210811062701</c:v>
                </c:pt>
                <c:pt idx="185">
                  <c:v>0.0010666165543904325</c:v>
                </c:pt>
                <c:pt idx="186">
                  <c:v>0.0010635053669079996</c:v>
                </c:pt>
                <c:pt idx="187">
                  <c:v>0.0010602878297751276</c:v>
                </c:pt>
                <c:pt idx="188">
                  <c:v>0.0010569642647428484</c:v>
                </c:pt>
                <c:pt idx="189">
                  <c:v>0.0010535350041648954</c:v>
                </c:pt>
                <c:pt idx="190">
                  <c:v>0.0010500003909644686</c:v>
                </c:pt>
                <c:pt idx="191">
                  <c:v>0.001046360778599943</c:v>
                </c:pt>
                <c:pt idx="192">
                  <c:v>0.0010426165310295221</c:v>
                </c:pt>
                <c:pt idx="193">
                  <c:v>0.0010387680226748423</c:v>
                </c:pt>
                <c:pt idx="194">
                  <c:v>0.0010348156383835321</c:v>
                </c:pt>
                <c:pt idx="195">
                  <c:v>0.0010307597733907267</c:v>
                </c:pt>
                <c:pt idx="196">
                  <c:v>0.0010266008332795462</c:v>
                </c:pt>
                <c:pt idx="197">
                  <c:v>0.0010223392339405357</c:v>
                </c:pt>
                <c:pt idx="198">
                  <c:v>0.0010179754015300772</c:v>
                </c:pt>
                <c:pt idx="199">
                  <c:v>0.0010135097724277761</c:v>
                </c:pt>
                <c:pt idx="200">
                  <c:v>0.0010089427931928208</c:v>
                </c:pt>
                <c:pt idx="201">
                  <c:v>0.0010042749205193293</c:v>
                </c:pt>
                <c:pt idx="202">
                  <c:v>0.0009995066211906786</c:v>
                </c:pt>
                <c:pt idx="203">
                  <c:v>0.0009946383720328283</c:v>
                </c:pt>
                <c:pt idx="204">
                  <c:v>0.0009896706598666368</c:v>
                </c:pt>
                <c:pt idx="205">
                  <c:v>0.000984603981459182</c:v>
                </c:pt>
                <c:pt idx="206">
                  <c:v>0.0009794388434740814</c:v>
                </c:pt>
                <c:pt idx="207">
                  <c:v>0.0009741757624208301</c:v>
                </c:pt>
                <c:pt idx="208">
                  <c:v>0.0009688152646031472</c:v>
                </c:pt>
                <c:pt idx="209">
                  <c:v>0.0009633578860663472</c:v>
                </c:pt>
                <c:pt idx="210">
                  <c:v>0.0009578041725437364</c:v>
                </c:pt>
                <c:pt idx="211">
                  <c:v>0.0009521546794020385</c:v>
                </c:pt>
                <c:pt idx="212">
                  <c:v>0.0009464099715858596</c:v>
                </c:pt>
                <c:pt idx="213">
                  <c:v>0.0009405706235611948</c:v>
                </c:pt>
                <c:pt idx="214">
                  <c:v>0.0009346372192579797</c:v>
                </c:pt>
                <c:pt idx="215">
                  <c:v>0.0009286103520117011</c:v>
                </c:pt>
                <c:pt idx="216">
                  <c:v>0.0009224906245040608</c:v>
                </c:pt>
                <c:pt idx="217">
                  <c:v>0.0009162786487027096</c:v>
                </c:pt>
                <c:pt idx="218">
                  <c:v>0.0009099750458000511</c:v>
                </c:pt>
                <c:pt idx="219">
                  <c:v>0.0009035804461511227</c:v>
                </c:pt>
                <c:pt idx="220">
                  <c:v>0.0008970954892105597</c:v>
                </c:pt>
                <c:pt idx="221">
                  <c:v>0.0008905208234686534</c:v>
                </c:pt>
                <c:pt idx="222">
                  <c:v>0.0008838571063864977</c:v>
                </c:pt>
                <c:pt idx="223">
                  <c:v>0.0008771050043302493</c:v>
                </c:pt>
                <c:pt idx="224">
                  <c:v>0.0008702651925044862</c:v>
                </c:pt>
                <c:pt idx="225">
                  <c:v>0.0008633383548846911</c:v>
                </c:pt>
                <c:pt idx="226">
                  <c:v>0.000856325184148854</c:v>
                </c:pt>
                <c:pt idx="227">
                  <c:v>0.0008492263816082038</c:v>
                </c:pt>
                <c:pt idx="228">
                  <c:v>0.0008420426571370791</c:v>
                </c:pt>
                <c:pt idx="229">
                  <c:v>0.0008347747291019399</c:v>
                </c:pt>
                <c:pt idx="230">
                  <c:v>0.0008274233242895346</c:v>
                </c:pt>
                <c:pt idx="231">
                  <c:v>0.0008199891778342166</c:v>
                </c:pt>
                <c:pt idx="232">
                  <c:v>0.000812473033144438</c:v>
                </c:pt>
                <c:pt idx="233">
                  <c:v>0.0008048756418284036</c:v>
                </c:pt>
                <c:pt idx="234">
                  <c:v>0.0007971977636189138</c:v>
                </c:pt>
                <c:pt idx="235">
                  <c:v>0.0007894401662973912</c:v>
                </c:pt>
                <c:pt idx="236">
                  <c:v>0.0007816036256171036</c:v>
                </c:pt>
                <c:pt idx="237">
                  <c:v>0.0007736889252255878</c:v>
                </c:pt>
                <c:pt idx="238">
                  <c:v>0.0007656968565862887</c:v>
                </c:pt>
                <c:pt idx="239">
                  <c:v>0.000757628218899409</c:v>
                </c:pt>
                <c:pt idx="240">
                  <c:v>0.0007494838190219947</c:v>
                </c:pt>
                <c:pt idx="241">
                  <c:v>0.0007412644713872459</c:v>
                </c:pt>
                <c:pt idx="242">
                  <c:v>0.0007329709979230769</c:v>
                </c:pt>
                <c:pt idx="243">
                  <c:v>0.0007246042279699225</c:v>
                </c:pt>
                <c:pt idx="244">
                  <c:v>0.000716164998197806</c:v>
                </c:pt>
                <c:pt idx="245">
                  <c:v>0.0007076541525226714</c:v>
                </c:pt>
                <c:pt idx="246">
                  <c:v>0.0006990725420219949</c:v>
                </c:pt>
                <c:pt idx="247">
                  <c:v>0.0006904210248496738</c:v>
                </c:pt>
                <c:pt idx="248">
                  <c:v>0.0006817004661502176</c:v>
                </c:pt>
                <c:pt idx="249">
                  <c:v>0.0006729117379722284</c:v>
                </c:pt>
                <c:pt idx="250">
                  <c:v>0.0006640557191811996</c:v>
                </c:pt>
                <c:pt idx="251">
                  <c:v>0.0006551332953716308</c:v>
                </c:pt>
                <c:pt idx="252">
                  <c:v>0.0006461453587784672</c:v>
                </c:pt>
                <c:pt idx="253">
                  <c:v>0.0006370928081878786</c:v>
                </c:pt>
                <c:pt idx="254">
                  <c:v>0.0006279765488473794</c:v>
                </c:pt>
                <c:pt idx="255">
                  <c:v>0.0006187974923753081</c:v>
                </c:pt>
                <c:pt idx="256">
                  <c:v>0.0006095565566696615</c:v>
                </c:pt>
                <c:pt idx="257">
                  <c:v>0.0006002546658163107</c:v>
                </c:pt>
                <c:pt idx="258">
                  <c:v>0.0005908927499965889</c:v>
                </c:pt>
                <c:pt idx="259">
                  <c:v>0.0005814717453942763</c:v>
                </c:pt>
                <c:pt idx="260">
                  <c:v>0.0005719925941019826</c:v>
                </c:pt>
                <c:pt idx="261">
                  <c:v>0.0005624562440269376</c:v>
                </c:pt>
                <c:pt idx="262">
                  <c:v>0.000552863648796201</c:v>
                </c:pt>
                <c:pt idx="263">
                  <c:v>0.0005432157676613038</c:v>
                </c:pt>
                <c:pt idx="264">
                  <c:v>0.000533513565402318</c:v>
                </c:pt>
                <c:pt idx="265">
                  <c:v>0.0005237580122313858</c:v>
                </c:pt>
                <c:pt idx="266">
                  <c:v>0.0005139500836956941</c:v>
                </c:pt>
                <c:pt idx="267">
                  <c:v>0.0005040907605799232</c:v>
                </c:pt>
                <c:pt idx="268">
                  <c:v>0.0004941810288081684</c:v>
                </c:pt>
                <c:pt idx="269">
                  <c:v>0.0004842218793453491</c:v>
                </c:pt>
                <c:pt idx="270">
                  <c:v>0.0004742143080981112</c:v>
                </c:pt>
                <c:pt idx="271">
                  <c:v>0.00046415931581524165</c:v>
                </c:pt>
                <c:pt idx="272">
                  <c:v>0.0004540579079875878</c:v>
                </c:pt>
                <c:pt idx="273">
                  <c:v>0.00044391109474751643</c:v>
                </c:pt>
                <c:pt idx="274">
                  <c:v>0.00043371989076789505</c:v>
                </c:pt>
                <c:pt idx="275">
                  <c:v>0.00042348531516062885</c:v>
                </c:pt>
                <c:pt idx="276">
                  <c:v>0.0004132083913747498</c:v>
                </c:pt>
                <c:pt idx="277">
                  <c:v>0.0004028901470940725</c:v>
                </c:pt>
                <c:pt idx="278">
                  <c:v>0.0003925316141344265</c:v>
                </c:pt>
                <c:pt idx="279">
                  <c:v>0.00038213382834047466</c:v>
                </c:pt>
                <c:pt idx="280">
                  <c:v>0.0003716978294821336</c:v>
                </c:pt>
                <c:pt idx="281">
                  <c:v>0.0003612246611505905</c:v>
                </c:pt>
                <c:pt idx="282">
                  <c:v>0.00035071537065395277</c:v>
                </c:pt>
                <c:pt idx="283">
                  <c:v>0.00034017100891251147</c:v>
                </c:pt>
                <c:pt idx="284">
                  <c:v>0.00032959263035365385</c:v>
                </c:pt>
                <c:pt idx="285">
                  <c:v>0.0003189812928064205</c:v>
                </c:pt>
                <c:pt idx="286">
                  <c:v>0.00030833805739572333</c:v>
                </c:pt>
                <c:pt idx="287">
                  <c:v>0.0002976639884362332</c:v>
                </c:pt>
                <c:pt idx="288">
                  <c:v>0.0002869601533259529</c:v>
                </c:pt>
                <c:pt idx="289">
                  <c:v>0.0002762276224394717</c:v>
                </c:pt>
                <c:pt idx="290">
                  <c:v>0.00026546746902093637</c:v>
                </c:pt>
                <c:pt idx="291">
                  <c:v>0.00025468076907672117</c:v>
                </c:pt>
                <c:pt idx="292">
                  <c:v>0.00024386860126783153</c:v>
                </c:pt>
                <c:pt idx="293">
                  <c:v>0.0002330320468020383</c:v>
                </c:pt>
                <c:pt idx="294">
                  <c:v>0.00022217218932575757</c:v>
                </c:pt>
                <c:pt idx="295">
                  <c:v>0.00021129011481568617</c:v>
                </c:pt>
                <c:pt idx="296">
                  <c:v>0.00020038691147020868</c:v>
                </c:pt>
                <c:pt idx="297">
                  <c:v>0.00018946366960057173</c:v>
                </c:pt>
                <c:pt idx="298">
                  <c:v>0.00017852148152186156</c:v>
                </c:pt>
                <c:pt idx="299">
                  <c:v>0.0001675614414437666</c:v>
                </c:pt>
                <c:pt idx="300">
                  <c:v>0.00015658464536116135</c:v>
                </c:pt>
                <c:pt idx="301">
                  <c:v>0.00014559219094450673</c:v>
                </c:pt>
                <c:pt idx="302">
                  <c:v>0.0001345851774300841</c:v>
                </c:pt>
                <c:pt idx="303">
                  <c:v>0.00012356470551007243</c:v>
                </c:pt>
                <c:pt idx="304">
                  <c:v>0.00011253187722247898</c:v>
                </c:pt>
                <c:pt idx="305">
                  <c:v>0.00010148779584094052</c:v>
                </c:pt>
                <c:pt idx="306">
                  <c:v>9.043356576438988E-05</c:v>
                </c:pt>
                <c:pt idx="307">
                  <c:v>7.937029240662483E-05</c:v>
                </c:pt>
                <c:pt idx="308">
                  <c:v>6.82990820857608E-05</c:v>
                </c:pt>
                <c:pt idx="309">
                  <c:v>5.722104191360391E-05</c:v>
                </c:pt>
                <c:pt idx="310">
                  <c:v>4.61372796849397E-05</c:v>
                </c:pt>
                <c:pt idx="311">
                  <c:v>3.504890376675461E-05</c:v>
                </c:pt>
                <c:pt idx="312">
                  <c:v>2.395702298739917E-05</c:v>
                </c:pt>
                <c:pt idx="313">
                  <c:v>1.2862746525710101E-05</c:v>
                </c:pt>
                <c:pt idx="314">
                  <c:v>1.7671838000863943E-06</c:v>
                </c:pt>
                <c:pt idx="315">
                  <c:v>-9.328555642443688E-06</c:v>
                </c:pt>
                <c:pt idx="316">
                  <c:v>-2.0423362237183297E-05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Momente!$H$4</c:f>
              <c:strCache>
                <c:ptCount val="1"/>
                <c:pt idx="0">
                  <c:v>phi2_punkt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Momente!$H$5:$H$321</c:f>
              <c:numCache>
                <c:ptCount val="317"/>
                <c:pt idx="0">
                  <c:v>0</c:v>
                </c:pt>
                <c:pt idx="1">
                  <c:v>-0.0001016886847522858</c:v>
                </c:pt>
                <c:pt idx="2">
                  <c:v>-0.00020336720072083666</c:v>
                </c:pt>
                <c:pt idx="3">
                  <c:v>-0.00030502538013878753</c:v>
                </c:pt>
                <c:pt idx="4">
                  <c:v>-0.00040665305727291155</c:v>
                </c:pt>
                <c:pt idx="5">
                  <c:v>-0.0005082400694401846</c:v>
                </c:pt>
                <c:pt idx="6">
                  <c:v>-0.0006097762580240456</c:v>
                </c:pt>
                <c:pt idx="7">
                  <c:v>-0.0007112514694902495</c:v>
                </c:pt>
                <c:pt idx="8">
                  <c:v>-0.000812655556402212</c:v>
                </c:pt>
                <c:pt idx="9">
                  <c:v>-0.0009139783784357447</c:v>
                </c:pt>
                <c:pt idx="10">
                  <c:v>-0.0010152098033930804</c:v>
                </c:pt>
                <c:pt idx="11">
                  <c:v>-0.0011163397082160817</c:v>
                </c:pt>
                <c:pt idx="12">
                  <c:v>-0.0012173579799985416</c:v>
                </c:pt>
                <c:pt idx="13">
                  <c:v>-0.0013182545169974631</c:v>
                </c:pt>
                <c:pt idx="14">
                  <c:v>-0.0014190192296432268</c:v>
                </c:pt>
                <c:pt idx="15">
                  <c:v>-0.0015196420415485381</c:v>
                </c:pt>
                <c:pt idx="16">
                  <c:v>-0.0016201128905160588</c:v>
                </c:pt>
                <c:pt idx="17">
                  <c:v>-0.0017204217295446176</c:v>
                </c:pt>
                <c:pt idx="18">
                  <c:v>-0.0018205585278339015</c:v>
                </c:pt>
                <c:pt idx="19">
                  <c:v>-0.0019205132717875293</c:v>
                </c:pt>
                <c:pt idx="20">
                  <c:v>-0.002020275966014401</c:v>
                </c:pt>
                <c:pt idx="21">
                  <c:v>-0.0021198366343282283</c:v>
                </c:pt>
                <c:pt idx="22">
                  <c:v>-0.002219185320745148</c:v>
                </c:pt>
                <c:pt idx="23">
                  <c:v>-0.0023183120904793084</c:v>
                </c:pt>
                <c:pt idx="24">
                  <c:v>-0.0024172070309363405</c:v>
                </c:pt>
                <c:pt idx="25">
                  <c:v>-0.0025158602527046115</c:v>
                </c:pt>
                <c:pt idx="26">
                  <c:v>-0.002614261890544156</c:v>
                </c:pt>
                <c:pt idx="27">
                  <c:v>-0.0027124021043731894</c:v>
                </c:pt>
                <c:pt idx="28">
                  <c:v>-0.0028102710802521136</c:v>
                </c:pt>
                <c:pt idx="29">
                  <c:v>-0.002907859031364897</c:v>
                </c:pt>
                <c:pt idx="30">
                  <c:v>-0.0030051561989977516</c:v>
                </c:pt>
                <c:pt idx="31">
                  <c:v>-0.0031021528535149956</c:v>
                </c:pt>
                <c:pt idx="32">
                  <c:v>-0.0031988392953320064</c:v>
                </c:pt>
                <c:pt idx="33">
                  <c:v>-0.003295205855885175</c:v>
                </c:pt>
                <c:pt idx="34">
                  <c:v>-0.00339124289859875</c:v>
                </c:pt>
                <c:pt idx="35">
                  <c:v>-0.003486940819848492</c:v>
                </c:pt>
                <c:pt idx="36">
                  <c:v>-0.003582290049922023</c:v>
                </c:pt>
                <c:pt idx="37">
                  <c:v>-0.0036772810539757944</c:v>
                </c:pt>
                <c:pt idx="38">
                  <c:v>-0.003771904332988558</c:v>
                </c:pt>
                <c:pt idx="39">
                  <c:v>-0.0038661504247112666</c:v>
                </c:pt>
                <c:pt idx="40">
                  <c:v>-0.003960009904613285</c:v>
                </c:pt>
                <c:pt idx="41">
                  <c:v>-0.004053473386824839</c:v>
                </c:pt>
                <c:pt idx="42">
                  <c:v>-0.004146531525075594</c:v>
                </c:pt>
                <c:pt idx="43">
                  <c:v>-0.0042391750136292735</c:v>
                </c:pt>
                <c:pt idx="44">
                  <c:v>-0.0043313945882142236</c:v>
                </c:pt>
                <c:pt idx="45">
                  <c:v>-0.004423181026949836</c:v>
                </c:pt>
                <c:pt idx="46">
                  <c:v>-0.004514525151268725</c:v>
                </c:pt>
                <c:pt idx="47">
                  <c:v>-0.004605417826834578</c:v>
                </c:pt>
                <c:pt idx="48">
                  <c:v>-0.004695849964455584</c:v>
                </c:pt>
                <c:pt idx="49">
                  <c:v>-0.00478581252099334</c:v>
                </c:pt>
                <c:pt idx="50">
                  <c:v>-0.00487529650026716</c:v>
                </c:pt>
                <c:pt idx="51">
                  <c:v>-0.004964292953953686</c:v>
                </c:pt>
                <c:pt idx="52">
                  <c:v>-0.005052792982481715</c:v>
                </c:pt>
                <c:pt idx="53">
                  <c:v>-0.005140787735922143</c:v>
                </c:pt>
                <c:pt idx="54">
                  <c:v>-0.005228268414872954</c:v>
                </c:pt>
                <c:pt idx="55">
                  <c:v>-0.005315226271339153</c:v>
                </c:pt>
                <c:pt idx="56">
                  <c:v>-0.005401652609607557</c:v>
                </c:pt>
                <c:pt idx="57">
                  <c:v>-0.0054875387871163635</c:v>
                </c:pt>
                <c:pt idx="58">
                  <c:v>-0.0055728762153193934</c:v>
                </c:pt>
                <c:pt idx="59">
                  <c:v>-0.005657656360544938</c:v>
                </c:pt>
                <c:pt idx="60">
                  <c:v>-0.005741870744849127</c:v>
                </c:pt>
                <c:pt idx="61">
                  <c:v>-0.005825510946863707</c:v>
                </c:pt>
                <c:pt idx="62">
                  <c:v>-0.005908568602638177</c:v>
                </c:pt>
                <c:pt idx="63">
                  <c:v>-0.0059910354064761735</c:v>
                </c:pt>
                <c:pt idx="64">
                  <c:v>-0.006072903111766036</c:v>
                </c:pt>
                <c:pt idx="65">
                  <c:v>-0.006154163531805456</c:v>
                </c:pt>
                <c:pt idx="66">
                  <c:v>-0.00623480854062015</c:v>
                </c:pt>
                <c:pt idx="67">
                  <c:v>-0.006314830073776438</c:v>
                </c:pt>
                <c:pt idx="68">
                  <c:v>-0.006394220129187689</c:v>
                </c:pt>
                <c:pt idx="69">
                  <c:v>-0.006472970767914518</c:v>
                </c:pt>
                <c:pt idx="70">
                  <c:v>-0.006551074114958683</c:v>
                </c:pt>
                <c:pt idx="71">
                  <c:v>-0.00662852236005056</c:v>
                </c:pt>
                <c:pt idx="72">
                  <c:v>-0.006705307758430184</c:v>
                </c:pt>
                <c:pt idx="73">
                  <c:v>-0.006781422631621703</c:v>
                </c:pt>
                <c:pt idx="74">
                  <c:v>-0.0068568593682012255</c:v>
                </c:pt>
                <c:pt idx="75">
                  <c:v>-0.006931610424557959</c:v>
                </c:pt>
                <c:pt idx="76">
                  <c:v>-0.007005668325648558</c:v>
                </c:pt>
                <c:pt idx="77">
                  <c:v>-0.007079025665744631</c:v>
                </c:pt>
                <c:pt idx="78">
                  <c:v>-0.007151675109173298</c:v>
                </c:pt>
                <c:pt idx="79">
                  <c:v>-0.007223609391050757</c:v>
                </c:pt>
                <c:pt idx="80">
                  <c:v>-0.007294821318008765</c:v>
                </c:pt>
                <c:pt idx="81">
                  <c:v>-0.00736530376891397</c:v>
                </c:pt>
                <c:pt idx="82">
                  <c:v>-0.007435049695580015</c:v>
                </c:pt>
                <c:pt idx="83">
                  <c:v>-0.007504052123472356</c:v>
                </c:pt>
                <c:pt idx="84">
                  <c:v>-0.007572304152405708</c:v>
                </c:pt>
                <c:pt idx="85">
                  <c:v>-0.00763979895723405</c:v>
                </c:pt>
                <c:pt idx="86">
                  <c:v>-0.007706529788533148</c:v>
                </c:pt>
                <c:pt idx="87">
                  <c:v>-0.007772489973275478</c:v>
                </c:pt>
                <c:pt idx="88">
                  <c:v>-0.007837672915497534</c:v>
                </c:pt>
                <c:pt idx="89">
                  <c:v>-0.007902072096959412</c:v>
                </c:pt>
                <c:pt idx="90">
                  <c:v>-0.007965681077796634</c:v>
                </c:pt>
                <c:pt idx="91">
                  <c:v>-0.008028493497164122</c:v>
                </c:pt>
                <c:pt idx="92">
                  <c:v>-0.00809050307387228</c:v>
                </c:pt>
                <c:pt idx="93">
                  <c:v>-0.008151703607015117</c:v>
                </c:pt>
                <c:pt idx="94">
                  <c:v>-0.008212088976590313</c:v>
                </c:pt>
                <c:pt idx="95">
                  <c:v>-0.008271653144111237</c:v>
                </c:pt>
                <c:pt idx="96">
                  <c:v>-0.00833039015321077</c:v>
                </c:pt>
                <c:pt idx="97">
                  <c:v>-0.008388294130236952</c:v>
                </c:pt>
                <c:pt idx="98">
                  <c:v>-0.008445359284840331</c:v>
                </c:pt>
                <c:pt idx="99">
                  <c:v>-0.008501579910553003</c:v>
                </c:pt>
                <c:pt idx="100">
                  <c:v>-0.008556950385359245</c:v>
                </c:pt>
                <c:pt idx="101">
                  <c:v>-0.008611465172257719</c:v>
                </c:pt>
                <c:pt idx="102">
                  <c:v>-0.008665118819815165</c:v>
                </c:pt>
                <c:pt idx="103">
                  <c:v>-0.008717905962711537</c:v>
                </c:pt>
                <c:pt idx="104">
                  <c:v>-0.008769821322276536</c:v>
                </c:pt>
                <c:pt idx="105">
                  <c:v>-0.00882085970701747</c:v>
                </c:pt>
                <c:pt idx="106">
                  <c:v>-0.008871016013138389</c:v>
                </c:pt>
                <c:pt idx="107">
                  <c:v>-0.008920285225050485</c:v>
                </c:pt>
                <c:pt idx="108">
                  <c:v>-0.008968662415873623</c:v>
                </c:pt>
                <c:pt idx="109">
                  <c:v>-0.009016142747929034</c:v>
                </c:pt>
                <c:pt idx="110">
                  <c:v>-0.00906272147322308</c:v>
                </c:pt>
                <c:pt idx="111">
                  <c:v>-0.009108393933922043</c:v>
                </c:pt>
                <c:pt idx="112">
                  <c:v>-0.00915315556281792</c:v>
                </c:pt>
                <c:pt idx="113">
                  <c:v>-0.009197001883785118</c:v>
                </c:pt>
                <c:pt idx="114">
                  <c:v>-0.009239928512228079</c:v>
                </c:pt>
                <c:pt idx="115">
                  <c:v>-0.009281931155519734</c:v>
                </c:pt>
                <c:pt idx="116">
                  <c:v>-0.009323005613430755</c:v>
                </c:pt>
                <c:pt idx="117">
                  <c:v>-0.009363147778549578</c:v>
                </c:pt>
                <c:pt idx="118">
                  <c:v>-0.009402353636693141</c:v>
                </c:pt>
                <c:pt idx="119">
                  <c:v>-0.009440619267308303</c:v>
                </c:pt>
                <c:pt idx="120">
                  <c:v>-0.009477940843863893</c:v>
                </c:pt>
                <c:pt idx="121">
                  <c:v>-0.009514314634233353</c:v>
                </c:pt>
                <c:pt idx="122">
                  <c:v>-0.009549737001067959</c:v>
                </c:pt>
                <c:pt idx="123">
                  <c:v>-0.009584204402160547</c:v>
                </c:pt>
                <c:pt idx="124">
                  <c:v>-0.009617713390799728</c:v>
                </c:pt>
                <c:pt idx="125">
                  <c:v>-0.009650260616114563</c:v>
                </c:pt>
                <c:pt idx="126">
                  <c:v>-0.009681842823409644</c:v>
                </c:pt>
                <c:pt idx="127">
                  <c:v>-0.009712456854490561</c:v>
                </c:pt>
                <c:pt idx="128">
                  <c:v>-0.009742099647979714</c:v>
                </c:pt>
                <c:pt idx="129">
                  <c:v>-0.00977076823962246</c:v>
                </c:pt>
                <c:pt idx="130">
                  <c:v>-0.009798459762583521</c:v>
                </c:pt>
                <c:pt idx="131">
                  <c:v>-0.009825171447733682</c:v>
                </c:pt>
                <c:pt idx="132">
                  <c:v>-0.009850900623926684</c:v>
                </c:pt>
                <c:pt idx="133">
                  <c:v>-0.00987564471826635</c:v>
                </c:pt>
                <c:pt idx="134">
                  <c:v>-0.009899401256363866</c:v>
                </c:pt>
                <c:pt idx="135">
                  <c:v>-0.009922167862585221</c:v>
                </c:pt>
                <c:pt idx="136">
                  <c:v>-0.009943942260288762</c:v>
                </c:pt>
                <c:pt idx="137">
                  <c:v>-0.009964722272052863</c:v>
                </c:pt>
                <c:pt idx="138">
                  <c:v>-0.009984505819893666</c:v>
                </c:pt>
                <c:pt idx="139">
                  <c:v>-0.010003290925472877</c:v>
                </c:pt>
                <c:pt idx="140">
                  <c:v>-0.010021075710295585</c:v>
                </c:pt>
                <c:pt idx="141">
                  <c:v>-0.010037858395898136</c:v>
                </c:pt>
                <c:pt idx="142">
                  <c:v>-0.010053637304025947</c:v>
                </c:pt>
                <c:pt idx="143">
                  <c:v>-0.010068410856801362</c:v>
                </c:pt>
                <c:pt idx="144">
                  <c:v>-0.01008217757688141</c:v>
                </c:pt>
                <c:pt idx="145">
                  <c:v>-0.010094936087605557</c:v>
                </c:pt>
                <c:pt idx="146">
                  <c:v>-0.010106685113133361</c:v>
                </c:pt>
                <c:pt idx="147">
                  <c:v>-0.010117423478572063</c:v>
                </c:pt>
                <c:pt idx="148">
                  <c:v>-0.010127150110094064</c:v>
                </c:pt>
                <c:pt idx="149">
                  <c:v>-0.01013586403504432</c:v>
                </c:pt>
                <c:pt idx="150">
                  <c:v>-0.010143564382037597</c:v>
                </c:pt>
                <c:pt idx="151">
                  <c:v>-0.010150250381045611</c:v>
                </c:pt>
                <c:pt idx="152">
                  <c:v>-0.010155921363474036</c:v>
                </c:pt>
                <c:pt idx="153">
                  <c:v>-0.010160576762229352</c:v>
                </c:pt>
                <c:pt idx="154">
                  <c:v>-0.010164216111775565</c:v>
                </c:pt>
                <c:pt idx="155">
                  <c:v>-0.010166839048180751</c:v>
                </c:pt>
                <c:pt idx="156">
                  <c:v>-0.010168445309153458</c:v>
                </c:pt>
                <c:pt idx="157">
                  <c:v>-0.010169034734068926</c:v>
                </c:pt>
                <c:pt idx="158">
                  <c:v>-0.010168607263985155</c:v>
                </c:pt>
                <c:pt idx="159">
                  <c:v>-0.010167162941648794</c:v>
                </c:pt>
                <c:pt idx="160">
                  <c:v>-0.010164701911490876</c:v>
                </c:pt>
                <c:pt idx="161">
                  <c:v>-0.010161224419612367</c:v>
                </c:pt>
                <c:pt idx="162">
                  <c:v>-0.010156730813759555</c:v>
                </c:pt>
                <c:pt idx="163">
                  <c:v>-0.010151221543289282</c:v>
                </c:pt>
                <c:pt idx="164">
                  <c:v>-0.010144697159124003</c:v>
                </c:pt>
                <c:pt idx="165">
                  <c:v>-0.010137158313696697</c:v>
                </c:pt>
                <c:pt idx="166">
                  <c:v>-0.010128605760885626</c:v>
                </c:pt>
                <c:pt idx="167">
                  <c:v>-0.010119040355938943</c:v>
                </c:pt>
                <c:pt idx="168">
                  <c:v>-0.01010846305538917</c:v>
                </c:pt>
                <c:pt idx="169">
                  <c:v>-0.01009687491695755</c:v>
                </c:pt>
                <c:pt idx="170">
                  <c:v>-0.01008427709944827</c:v>
                </c:pt>
                <c:pt idx="171">
                  <c:v>-0.01007067086263258</c:v>
                </c:pt>
                <c:pt idx="172">
                  <c:v>-0.010056057567122825</c:v>
                </c:pt>
                <c:pt idx="173">
                  <c:v>-0.010040438674236377</c:v>
                </c:pt>
                <c:pt idx="174">
                  <c:v>-0.01002381574584951</c:v>
                </c:pt>
                <c:pt idx="175">
                  <c:v>-0.010006190444241211</c:v>
                </c:pt>
                <c:pt idx="176">
                  <c:v>-0.009987564531926953</c:v>
                </c:pt>
                <c:pt idx="177">
                  <c:v>-0.009967939871482442</c:v>
                </c:pt>
                <c:pt idx="178">
                  <c:v>-0.009947318425357373</c:v>
                </c:pt>
                <c:pt idx="179">
                  <c:v>-0.009925702255679174</c:v>
                </c:pt>
                <c:pt idx="180">
                  <c:v>-0.009903093524046796</c:v>
                </c:pt>
                <c:pt idx="181">
                  <c:v>-0.009879494491314565</c:v>
                </c:pt>
                <c:pt idx="182">
                  <c:v>-0.009854907517366085</c:v>
                </c:pt>
                <c:pt idx="183">
                  <c:v>-0.009829335060878266</c:v>
                </c:pt>
                <c:pt idx="184">
                  <c:v>-0.009802779679075444</c:v>
                </c:pt>
                <c:pt idx="185">
                  <c:v>-0.009775244027473672</c:v>
                </c:pt>
                <c:pt idx="186">
                  <c:v>-0.00974673085961516</c:v>
                </c:pt>
                <c:pt idx="187">
                  <c:v>-0.009717243026792936</c:v>
                </c:pt>
                <c:pt idx="188">
                  <c:v>-0.009686783477765708</c:v>
                </c:pt>
                <c:pt idx="189">
                  <c:v>-0.009655355258462995</c:v>
                </c:pt>
                <c:pt idx="190">
                  <c:v>-0.00962296151168054</c:v>
                </c:pt>
                <c:pt idx="191">
                  <c:v>-0.009589605476766025</c:v>
                </c:pt>
                <c:pt idx="192">
                  <c:v>-0.009555290489295144</c:v>
                </c:pt>
                <c:pt idx="193">
                  <c:v>-0.009520019980738047</c:v>
                </c:pt>
                <c:pt idx="194">
                  <c:v>-0.009483797478116202</c:v>
                </c:pt>
                <c:pt idx="195">
                  <c:v>-0.009446626603649684</c:v>
                </c:pt>
                <c:pt idx="196">
                  <c:v>-0.009408511074394962</c:v>
                </c:pt>
                <c:pt idx="197">
                  <c:v>-0.009369454701873201</c:v>
                </c:pt>
                <c:pt idx="198">
                  <c:v>-0.009329461391689105</c:v>
                </c:pt>
                <c:pt idx="199">
                  <c:v>-0.009288535143140366</c:v>
                </c:pt>
                <c:pt idx="200">
                  <c:v>-0.009246680048817733</c:v>
                </c:pt>
                <c:pt idx="201">
                  <c:v>-0.00920390029419576</c:v>
                </c:pt>
                <c:pt idx="202">
                  <c:v>-0.009160200157214258</c:v>
                </c:pt>
                <c:pt idx="203">
                  <c:v>-0.00911558400785051</c:v>
                </c:pt>
                <c:pt idx="204">
                  <c:v>-0.00907005630768227</c:v>
                </c:pt>
                <c:pt idx="205">
                  <c:v>-0.009023621609441618</c:v>
                </c:pt>
                <c:pt idx="206">
                  <c:v>-0.008976284556559681</c:v>
                </c:pt>
                <c:pt idx="207">
                  <c:v>-0.0089280498827023</c:v>
                </c:pt>
                <c:pt idx="208">
                  <c:v>-0.008878922411296666</c:v>
                </c:pt>
                <c:pt idx="209">
                  <c:v>-0.008828907055048981</c:v>
                </c:pt>
                <c:pt idx="210">
                  <c:v>-0.008778008815453186</c:v>
                </c:pt>
                <c:pt idx="211">
                  <c:v>-0.008726232782290832</c:v>
                </c:pt>
                <c:pt idx="212">
                  <c:v>-0.008673584133122083</c:v>
                </c:pt>
                <c:pt idx="213">
                  <c:v>-0.008620068132767986</c:v>
                </c:pt>
                <c:pt idx="214">
                  <c:v>-0.008565690132783976</c:v>
                </c:pt>
                <c:pt idx="215">
                  <c:v>-0.008510455570924742</c:v>
                </c:pt>
                <c:pt idx="216">
                  <c:v>-0.008454369970600435</c:v>
                </c:pt>
                <c:pt idx="217">
                  <c:v>-0.008397438940324355</c:v>
                </c:pt>
                <c:pt idx="218">
                  <c:v>-0.008339668173152084</c:v>
                </c:pt>
                <c:pt idx="219">
                  <c:v>-0.008281063446112201</c:v>
                </c:pt>
                <c:pt idx="220">
                  <c:v>-0.008221630619628564</c:v>
                </c:pt>
                <c:pt idx="221">
                  <c:v>-0.008161375636934306</c:v>
                </c:pt>
                <c:pt idx="222">
                  <c:v>-0.008100304523477474</c:v>
                </c:pt>
                <c:pt idx="223">
                  <c:v>-0.008038423386318529</c:v>
                </c:pt>
                <c:pt idx="224">
                  <c:v>-0.007975738413519612</c:v>
                </c:pt>
                <c:pt idx="225">
                  <c:v>-0.007912255873525774</c:v>
                </c:pt>
                <c:pt idx="226">
                  <c:v>-0.007847982114538108</c:v>
                </c:pt>
                <c:pt idx="227">
                  <c:v>-0.007782923563878949</c:v>
                </c:pt>
                <c:pt idx="228">
                  <c:v>-0.007717086727349151</c:v>
                </c:pt>
                <c:pt idx="229">
                  <c:v>-0.0076504781885775005</c:v>
                </c:pt>
                <c:pt idx="230">
                  <c:v>-0.007583104608362372</c:v>
                </c:pt>
                <c:pt idx="231">
                  <c:v>-0.0075149727240056375</c:v>
                </c:pt>
                <c:pt idx="232">
                  <c:v>-0.007446089348638963</c:v>
                </c:pt>
                <c:pt idx="233">
                  <c:v>-0.007376461370542473</c:v>
                </c:pt>
                <c:pt idx="234">
                  <c:v>-0.007306095752455964</c:v>
                </c:pt>
                <c:pt idx="235">
                  <c:v>-0.007234999530882598</c:v>
                </c:pt>
                <c:pt idx="236">
                  <c:v>-0.007163179815385295</c:v>
                </c:pt>
                <c:pt idx="237">
                  <c:v>-0.007090643787875745</c:v>
                </c:pt>
                <c:pt idx="238">
                  <c:v>-0.007017398701896261</c:v>
                </c:pt>
                <c:pt idx="239">
                  <c:v>-0.006943451881894398</c:v>
                </c:pt>
                <c:pt idx="240">
                  <c:v>-0.006868810722490538</c:v>
                </c:pt>
                <c:pt idx="241">
                  <c:v>-0.006793482687738417</c:v>
                </c:pt>
                <c:pt idx="242">
                  <c:v>-0.0067174753103787415</c:v>
                </c:pt>
                <c:pt idx="243">
                  <c:v>-0.006640796191085902</c:v>
                </c:pt>
                <c:pt idx="244">
                  <c:v>-0.006563452997707935</c:v>
                </c:pt>
                <c:pt idx="245">
                  <c:v>-0.006485453464499721</c:v>
                </c:pt>
                <c:pt idx="246">
                  <c:v>-0.006406805391349587</c:v>
                </c:pt>
                <c:pt idx="247">
                  <c:v>-0.006327516642999301</c:v>
                </c:pt>
                <c:pt idx="248">
                  <c:v>-0.006247595148257632</c:v>
                </c:pt>
                <c:pt idx="249">
                  <c:v>-0.006167048899207443</c:v>
                </c:pt>
                <c:pt idx="250">
                  <c:v>-0.0060858859504065305</c:v>
                </c:pt>
                <c:pt idx="251">
                  <c:v>-0.00600411441808213</c:v>
                </c:pt>
                <c:pt idx="252">
                  <c:v>-0.0059217424793193306</c:v>
                </c:pt>
                <c:pt idx="253">
                  <c:v>-0.005838778371243371</c:v>
                </c:pt>
                <c:pt idx="254">
                  <c:v>-0.005755230390195917</c:v>
                </c:pt>
                <c:pt idx="255">
                  <c:v>-0.005671106890905456</c:v>
                </c:pt>
                <c:pt idx="256">
                  <c:v>-0.005586416285651806</c:v>
                </c:pt>
                <c:pt idx="257">
                  <c:v>-0.005501167043424928</c:v>
                </c:pt>
                <c:pt idx="258">
                  <c:v>-0.005415367689077994</c:v>
                </c:pt>
                <c:pt idx="259">
                  <c:v>-0.0053290268024749465</c:v>
                </c:pt>
                <c:pt idx="260">
                  <c:v>-0.0052421530176324895</c:v>
                </c:pt>
                <c:pt idx="261">
                  <c:v>-0.005154755021856718</c:v>
                </c:pt>
                <c:pt idx="262">
                  <c:v>-0.005066841554874373</c:v>
                </c:pt>
                <c:pt idx="263">
                  <c:v>-0.004978421407958898</c:v>
                </c:pt>
                <c:pt idx="264">
                  <c:v>-0.004889503423051294</c:v>
                </c:pt>
                <c:pt idx="265">
                  <c:v>-0.004800096491875961</c:v>
                </c:pt>
                <c:pt idx="266">
                  <c:v>-0.004710209555051504</c:v>
                </c:pt>
                <c:pt idx="267">
                  <c:v>-0.004619851601196707</c:v>
                </c:pt>
                <c:pt idx="268">
                  <c:v>-0.00452903166603165</c:v>
                </c:pt>
                <c:pt idx="269">
                  <c:v>-0.004437758831474174</c:v>
                </c:pt>
                <c:pt idx="270">
                  <c:v>-0.004346042224731668</c:v>
                </c:pt>
                <c:pt idx="271">
                  <c:v>-0.004253891017388381</c:v>
                </c:pt>
                <c:pt idx="272">
                  <c:v>-0.0041613144244882485</c:v>
                </c:pt>
                <c:pt idx="273">
                  <c:v>-0.0040683217036134225</c:v>
                </c:pt>
                <c:pt idx="274">
                  <c:v>-0.003974922153958487</c:v>
                </c:pt>
                <c:pt idx="275">
                  <c:v>-0.003881125115400585</c:v>
                </c:pt>
                <c:pt idx="276">
                  <c:v>-0.0037869399675654024</c:v>
                </c:pt>
                <c:pt idx="277">
                  <c:v>-0.0036923761288892324</c:v>
                </c:pt>
                <c:pt idx="278">
                  <c:v>-0.003597443055677147</c:v>
                </c:pt>
                <c:pt idx="279">
                  <c:v>-0.0035021502411573487</c:v>
                </c:pt>
                <c:pt idx="280">
                  <c:v>-0.003406507214531889</c:v>
                </c:pt>
                <c:pt idx="281">
                  <c:v>-0.003310523540023717</c:v>
                </c:pt>
                <c:pt idx="282">
                  <c:v>-0.0032142088159203075</c:v>
                </c:pt>
                <c:pt idx="283">
                  <c:v>-0.0031175726736138005</c:v>
                </c:pt>
                <c:pt idx="284">
                  <c:v>-0.003020624776637905</c:v>
                </c:pt>
                <c:pt idx="285">
                  <c:v>-0.00292337481970152</c:v>
                </c:pt>
                <c:pt idx="286">
                  <c:v>-0.002825832527719307</c:v>
                </c:pt>
                <c:pt idx="287">
                  <c:v>-0.0027280076548391705</c:v>
                </c:pt>
                <c:pt idx="288">
                  <c:v>-0.002629909983466886</c:v>
                </c:pt>
                <c:pt idx="289">
                  <c:v>-0.002531549323287835</c:v>
                </c:pt>
                <c:pt idx="290">
                  <c:v>-0.0024329355102860775</c:v>
                </c:pt>
                <c:pt idx="291">
                  <c:v>-0.0023340784057607256</c:v>
                </c:pt>
                <c:pt idx="292">
                  <c:v>-0.0022349878953398616</c:v>
                </c:pt>
                <c:pt idx="293">
                  <c:v>-0.002135673887991943</c:v>
                </c:pt>
                <c:pt idx="294">
                  <c:v>-0.002036146315034951</c:v>
                </c:pt>
                <c:pt idx="295">
                  <c:v>-0.0019364151291432349</c:v>
                </c:pt>
                <c:pt idx="296">
                  <c:v>-0.0018364903033522824</c:v>
                </c:pt>
                <c:pt idx="297">
                  <c:v>-0.0017363818300613941</c:v>
                </c:pt>
                <c:pt idx="298">
                  <c:v>-0.0016360997200344839</c:v>
                </c:pt>
                <c:pt idx="299">
                  <c:v>-0.0015356540013989777</c:v>
                </c:pt>
                <c:pt idx="300">
                  <c:v>-0.0014350547186430434</c:v>
                </c:pt>
                <c:pt idx="301">
                  <c:v>-0.0013343119316111198</c:v>
                </c:pt>
                <c:pt idx="302">
                  <c:v>-0.0012334357144979536</c:v>
                </c:pt>
                <c:pt idx="303">
                  <c:v>-0.0011324361548412016</c:v>
                </c:pt>
                <c:pt idx="304">
                  <c:v>-0.0010313233525126547</c:v>
                </c:pt>
                <c:pt idx="305">
                  <c:v>-0.0009301074187082943</c:v>
                </c:pt>
                <c:pt idx="306">
                  <c:v>-0.0008287984749371454</c:v>
                </c:pt>
                <c:pt idx="307">
                  <c:v>-0.0007274066520091706</c:v>
                </c:pt>
                <c:pt idx="308">
                  <c:v>-0.0006259420890221604</c:v>
                </c:pt>
                <c:pt idx="309">
                  <c:v>-0.0005244149323478692</c:v>
                </c:pt>
                <c:pt idx="310">
                  <c:v>-0.00042283533461734977</c:v>
                </c:pt>
                <c:pt idx="311">
                  <c:v>-0.0003212134537057346</c:v>
                </c:pt>
                <c:pt idx="312">
                  <c:v>-0.0002195594517164214</c:v>
                </c:pt>
                <c:pt idx="313">
                  <c:v>-0.00011788349396490665</c:v>
                </c:pt>
                <c:pt idx="314">
                  <c:v>-1.6195747962226826E-05</c:v>
                </c:pt>
                <c:pt idx="315">
                  <c:v>8.549361760174831E-05</c:v>
                </c:pt>
                <c:pt idx="316">
                  <c:v>0.00018717443387521223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Momente!$I$4</c:f>
              <c:strCache>
                <c:ptCount val="1"/>
                <c:pt idx="0">
                  <c:v>phi4_punkt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Momente!$I$5:$I$321</c:f>
              <c:numCache>
                <c:ptCount val="317"/>
                <c:pt idx="0">
                  <c:v>0</c:v>
                </c:pt>
                <c:pt idx="1">
                  <c:v>0.00030506605425685736</c:v>
                </c:pt>
                <c:pt idx="2">
                  <c:v>0.0006101016021625099</c:v>
                </c:pt>
                <c:pt idx="3">
                  <c:v>0.0009150761404163625</c:v>
                </c:pt>
                <c:pt idx="4">
                  <c:v>0.0012199591718187344</c:v>
                </c:pt>
                <c:pt idx="5">
                  <c:v>0.0015247202083205535</c:v>
                </c:pt>
                <c:pt idx="6">
                  <c:v>0.0018293287740721365</c:v>
                </c:pt>
                <c:pt idx="7">
                  <c:v>0.0021337544084707484</c:v>
                </c:pt>
                <c:pt idx="8">
                  <c:v>0.0024379666692066356</c:v>
                </c:pt>
                <c:pt idx="9">
                  <c:v>0.0027419351353072338</c:v>
                </c:pt>
                <c:pt idx="10">
                  <c:v>0.0030456294101792406</c:v>
                </c:pt>
                <c:pt idx="11">
                  <c:v>0.003349019124648245</c:v>
                </c:pt>
                <c:pt idx="12">
                  <c:v>0.0036520739399956243</c:v>
                </c:pt>
                <c:pt idx="13">
                  <c:v>0.003954763550992389</c:v>
                </c:pt>
                <c:pt idx="14">
                  <c:v>0.00425705768892968</c:v>
                </c:pt>
                <c:pt idx="15">
                  <c:v>0.004558926124645614</c:v>
                </c:pt>
                <c:pt idx="16">
                  <c:v>0.004860338671548176</c:v>
                </c:pt>
                <c:pt idx="17">
                  <c:v>0.005161265188633852</c:v>
                </c:pt>
                <c:pt idx="18">
                  <c:v>0.005461675583501704</c:v>
                </c:pt>
                <c:pt idx="19">
                  <c:v>0.005761539815362587</c:v>
                </c:pt>
                <c:pt idx="20">
                  <c:v>0.006060827898043202</c:v>
                </c:pt>
                <c:pt idx="21">
                  <c:v>0.006359509902984684</c:v>
                </c:pt>
                <c:pt idx="22">
                  <c:v>0.006657555962235443</c:v>
                </c:pt>
                <c:pt idx="23">
                  <c:v>0.006954936271437924</c:v>
                </c:pt>
                <c:pt idx="24">
                  <c:v>0.007251621092809021</c:v>
                </c:pt>
                <c:pt idx="25">
                  <c:v>0.007547580758113834</c:v>
                </c:pt>
                <c:pt idx="26">
                  <c:v>0.007842785671632466</c:v>
                </c:pt>
                <c:pt idx="27">
                  <c:v>0.008137206313119568</c:v>
                </c:pt>
                <c:pt idx="28">
                  <c:v>0.008430813240756339</c:v>
                </c:pt>
                <c:pt idx="29">
                  <c:v>0.00872357709409469</c:v>
                </c:pt>
                <c:pt idx="30">
                  <c:v>0.009015468596993254</c:v>
                </c:pt>
                <c:pt idx="31">
                  <c:v>0.009306458560544986</c:v>
                </c:pt>
                <c:pt idx="32">
                  <c:v>0.009596517885996018</c:v>
                </c:pt>
                <c:pt idx="33">
                  <c:v>0.009885617567655524</c:v>
                </c:pt>
                <c:pt idx="34">
                  <c:v>0.010173728695796249</c:v>
                </c:pt>
                <c:pt idx="35">
                  <c:v>0.010460822459545474</c:v>
                </c:pt>
                <c:pt idx="36">
                  <c:v>0.010746870149766066</c:v>
                </c:pt>
                <c:pt idx="37">
                  <c:v>0.011031843161927382</c:v>
                </c:pt>
                <c:pt idx="38">
                  <c:v>0.011315712998965673</c:v>
                </c:pt>
                <c:pt idx="39">
                  <c:v>0.011598451274133798</c:v>
                </c:pt>
                <c:pt idx="40">
                  <c:v>0.011880029713839852</c:v>
                </c:pt>
                <c:pt idx="41">
                  <c:v>0.012160420160474514</c:v>
                </c:pt>
                <c:pt idx="42">
                  <c:v>0.012439594575226781</c:v>
                </c:pt>
                <c:pt idx="43">
                  <c:v>0.012717525040887818</c:v>
                </c:pt>
                <c:pt idx="44">
                  <c:v>0.012994183764642668</c:v>
                </c:pt>
                <c:pt idx="45">
                  <c:v>0.013269543080849504</c:v>
                </c:pt>
                <c:pt idx="46">
                  <c:v>0.013543575453806174</c:v>
                </c:pt>
                <c:pt idx="47">
                  <c:v>0.013816253480503731</c:v>
                </c:pt>
                <c:pt idx="48">
                  <c:v>0.01408754989336675</c:v>
                </c:pt>
                <c:pt idx="49">
                  <c:v>0.014357437562980017</c:v>
                </c:pt>
                <c:pt idx="50">
                  <c:v>0.014625889500801476</c:v>
                </c:pt>
                <c:pt idx="51">
                  <c:v>0.014892878861861056</c:v>
                </c:pt>
                <c:pt idx="52">
                  <c:v>0.015158378947445143</c:v>
                </c:pt>
                <c:pt idx="53">
                  <c:v>0.015422363207766425</c:v>
                </c:pt>
                <c:pt idx="54">
                  <c:v>0.01568480524461886</c:v>
                </c:pt>
                <c:pt idx="55">
                  <c:v>0.015945678814017455</c:v>
                </c:pt>
                <c:pt idx="56">
                  <c:v>0.01620495782882267</c:v>
                </c:pt>
                <c:pt idx="57">
                  <c:v>0.01646261636134909</c:v>
                </c:pt>
                <c:pt idx="58">
                  <c:v>0.01671862864595818</c:v>
                </c:pt>
                <c:pt idx="59">
                  <c:v>0.01697296908163481</c:v>
                </c:pt>
                <c:pt idx="60">
                  <c:v>0.01722561223454738</c:v>
                </c:pt>
                <c:pt idx="61">
                  <c:v>0.01747653284059112</c:v>
                </c:pt>
                <c:pt idx="62">
                  <c:v>0.01772570580791453</c:v>
                </c:pt>
                <c:pt idx="63">
                  <c:v>0.017973106219428516</c:v>
                </c:pt>
                <c:pt idx="64">
                  <c:v>0.018218709335298105</c:v>
                </c:pt>
                <c:pt idx="65">
                  <c:v>0.018462490595416367</c:v>
                </c:pt>
                <c:pt idx="66">
                  <c:v>0.018704425621860445</c:v>
                </c:pt>
                <c:pt idx="67">
                  <c:v>0.01894449022132931</c:v>
                </c:pt>
                <c:pt idx="68">
                  <c:v>0.019182660387563066</c:v>
                </c:pt>
                <c:pt idx="69">
                  <c:v>0.01941891230374355</c:v>
                </c:pt>
                <c:pt idx="70">
                  <c:v>0.019653222344876046</c:v>
                </c:pt>
                <c:pt idx="71">
                  <c:v>0.019885567080151677</c:v>
                </c:pt>
                <c:pt idx="72">
                  <c:v>0.020115923275290548</c:v>
                </c:pt>
                <c:pt idx="73">
                  <c:v>0.02034426789486511</c:v>
                </c:pt>
                <c:pt idx="74">
                  <c:v>0.020570578104603672</c:v>
                </c:pt>
                <c:pt idx="75">
                  <c:v>0.02079483127367387</c:v>
                </c:pt>
                <c:pt idx="76">
                  <c:v>0.021017004976945673</c:v>
                </c:pt>
                <c:pt idx="77">
                  <c:v>0.02123707699723389</c:v>
                </c:pt>
                <c:pt idx="78">
                  <c:v>0.02145502532751989</c:v>
                </c:pt>
                <c:pt idx="79">
                  <c:v>0.021670828173152266</c:v>
                </c:pt>
                <c:pt idx="80">
                  <c:v>0.021884463954026292</c:v>
                </c:pt>
                <c:pt idx="81">
                  <c:v>0.022095911306741906</c:v>
                </c:pt>
                <c:pt idx="82">
                  <c:v>0.022305149086740042</c:v>
                </c:pt>
                <c:pt idx="83">
                  <c:v>0.022512156370417067</c:v>
                </c:pt>
                <c:pt idx="84">
                  <c:v>0.02271691245721712</c:v>
                </c:pt>
                <c:pt idx="85">
                  <c:v>0.02291939687170215</c:v>
                </c:pt>
                <c:pt idx="86">
                  <c:v>0.02311958936559944</c:v>
                </c:pt>
                <c:pt idx="87">
                  <c:v>0.02331746991982643</c:v>
                </c:pt>
                <c:pt idx="88">
                  <c:v>0.023513018746492597</c:v>
                </c:pt>
                <c:pt idx="89">
                  <c:v>0.023706216290878233</c:v>
                </c:pt>
                <c:pt idx="90">
                  <c:v>0.023897043233389897</c:v>
                </c:pt>
                <c:pt idx="91">
                  <c:v>0.02408548049149236</c:v>
                </c:pt>
                <c:pt idx="92">
                  <c:v>0.024271509221616836</c:v>
                </c:pt>
                <c:pt idx="93">
                  <c:v>0.024455110821045345</c:v>
                </c:pt>
                <c:pt idx="94">
                  <c:v>0.024636266929770934</c:v>
                </c:pt>
                <c:pt idx="95">
                  <c:v>0.024814959432333708</c:v>
                </c:pt>
                <c:pt idx="96">
                  <c:v>0.024991170459632308</c:v>
                </c:pt>
                <c:pt idx="97">
                  <c:v>0.025164882390710852</c:v>
                </c:pt>
                <c:pt idx="98">
                  <c:v>0.02533607785452099</c:v>
                </c:pt>
                <c:pt idx="99">
                  <c:v>0.025504739731659006</c:v>
                </c:pt>
                <c:pt idx="100">
                  <c:v>0.025670851156077732</c:v>
                </c:pt>
                <c:pt idx="101">
                  <c:v>0.02583439551677315</c:v>
                </c:pt>
                <c:pt idx="102">
                  <c:v>0.02599535645944549</c:v>
                </c:pt>
                <c:pt idx="103">
                  <c:v>0.026153717888134607</c:v>
                </c:pt>
                <c:pt idx="104">
                  <c:v>0.026309463966829604</c:v>
                </c:pt>
                <c:pt idx="105">
                  <c:v>0.026462579121052404</c:v>
                </c:pt>
                <c:pt idx="106">
                  <c:v>0.026613048039415162</c:v>
                </c:pt>
                <c:pt idx="107">
                  <c:v>0.026760855675151452</c:v>
                </c:pt>
                <c:pt idx="108">
                  <c:v>0.026905987247620864</c:v>
                </c:pt>
                <c:pt idx="109">
                  <c:v>0.027048428243787098</c:v>
                </c:pt>
                <c:pt idx="110">
                  <c:v>0.027188164419669234</c:v>
                </c:pt>
                <c:pt idx="111">
                  <c:v>0.027325181801766126</c:v>
                </c:pt>
                <c:pt idx="112">
                  <c:v>0.027459466688453758</c:v>
                </c:pt>
                <c:pt idx="113">
                  <c:v>0.02759100565135535</c:v>
                </c:pt>
                <c:pt idx="114">
                  <c:v>0.027719785536684232</c:v>
                </c:pt>
                <c:pt idx="115">
                  <c:v>0.027845793466559198</c:v>
                </c:pt>
                <c:pt idx="116">
                  <c:v>0.02796901684029226</c:v>
                </c:pt>
                <c:pt idx="117">
                  <c:v>0.02808944333564873</c:v>
                </c:pt>
                <c:pt idx="118">
                  <c:v>0.02820706091007942</c:v>
                </c:pt>
                <c:pt idx="119">
                  <c:v>0.028321857801924904</c:v>
                </c:pt>
                <c:pt idx="120">
                  <c:v>0.028433822531591674</c:v>
                </c:pt>
                <c:pt idx="121">
                  <c:v>0.028542943902700055</c:v>
                </c:pt>
                <c:pt idx="122">
                  <c:v>0.028649211003203872</c:v>
                </c:pt>
                <c:pt idx="123">
                  <c:v>0.028752613206481637</c:v>
                </c:pt>
                <c:pt idx="124">
                  <c:v>0.028853140172399178</c:v>
                </c:pt>
                <c:pt idx="125">
                  <c:v>0.028950781848343685</c:v>
                </c:pt>
                <c:pt idx="126">
                  <c:v>0.029045528470228926</c:v>
                </c:pt>
                <c:pt idx="127">
                  <c:v>0.02913737056347168</c:v>
                </c:pt>
                <c:pt idx="128">
                  <c:v>0.029226298943939136</c:v>
                </c:pt>
                <c:pt idx="129">
                  <c:v>0.029312304718867376</c:v>
                </c:pt>
                <c:pt idx="130">
                  <c:v>0.02939537928775056</c:v>
                </c:pt>
                <c:pt idx="131">
                  <c:v>0.029475514343201042</c:v>
                </c:pt>
                <c:pt idx="132">
                  <c:v>0.029552701871780048</c:v>
                </c:pt>
                <c:pt idx="133">
                  <c:v>0.029626934154799046</c:v>
                </c:pt>
                <c:pt idx="134">
                  <c:v>0.029698203769091595</c:v>
                </c:pt>
                <c:pt idx="135">
                  <c:v>0.02976650358775566</c:v>
                </c:pt>
                <c:pt idx="136">
                  <c:v>0.02983182678086628</c:v>
                </c:pt>
                <c:pt idx="137">
                  <c:v>0.029894166816158585</c:v>
                </c:pt>
                <c:pt idx="138">
                  <c:v>0.029953517459680994</c:v>
                </c:pt>
                <c:pt idx="139">
                  <c:v>0.030009872776418627</c:v>
                </c:pt>
                <c:pt idx="140">
                  <c:v>0.03006322713088675</c:v>
                </c:pt>
                <c:pt idx="141">
                  <c:v>0.030113575187694402</c:v>
                </c:pt>
                <c:pt idx="142">
                  <c:v>0.03016091191207784</c:v>
                </c:pt>
                <c:pt idx="143">
                  <c:v>0.030205232570404084</c:v>
                </c:pt>
                <c:pt idx="144">
                  <c:v>0.030246532730644225</c:v>
                </c:pt>
                <c:pt idx="145">
                  <c:v>0.030284808262816668</c:v>
                </c:pt>
                <c:pt idx="146">
                  <c:v>0.03032005533940008</c:v>
                </c:pt>
                <c:pt idx="147">
                  <c:v>0.030352270435716183</c:v>
                </c:pt>
                <c:pt idx="148">
                  <c:v>0.030381450330282188</c:v>
                </c:pt>
                <c:pt idx="149">
                  <c:v>0.030407592105132955</c:v>
                </c:pt>
                <c:pt idx="150">
                  <c:v>0.030430693146112787</c:v>
                </c:pt>
                <c:pt idx="151">
                  <c:v>0.03045075114313683</c:v>
                </c:pt>
                <c:pt idx="152">
                  <c:v>0.0304677640904221</c:v>
                </c:pt>
                <c:pt idx="153">
                  <c:v>0.03048173028668805</c:v>
                </c:pt>
                <c:pt idx="154">
                  <c:v>0.03049264833532669</c:v>
                </c:pt>
                <c:pt idx="155">
                  <c:v>0.03050051714454225</c:v>
                </c:pt>
                <c:pt idx="156">
                  <c:v>0.03050533592746037</c:v>
                </c:pt>
                <c:pt idx="157">
                  <c:v>0.030507104202206772</c:v>
                </c:pt>
                <c:pt idx="158">
                  <c:v>0.03050582179195546</c:v>
                </c:pt>
                <c:pt idx="159">
                  <c:v>0.03050148882494638</c:v>
                </c:pt>
                <c:pt idx="160">
                  <c:v>0.030494105734472622</c:v>
                </c:pt>
                <c:pt idx="161">
                  <c:v>0.030483673258837097</c:v>
                </c:pt>
                <c:pt idx="162">
                  <c:v>0.030470192441278663</c:v>
                </c:pt>
                <c:pt idx="163">
                  <c:v>0.03045366462986784</c:v>
                </c:pt>
                <c:pt idx="164">
                  <c:v>0.030434091477372006</c:v>
                </c:pt>
                <c:pt idx="165">
                  <c:v>0.03041147494109009</c:v>
                </c:pt>
                <c:pt idx="166">
                  <c:v>0.030385817282656873</c:v>
                </c:pt>
                <c:pt idx="167">
                  <c:v>0.030357121067816822</c:v>
                </c:pt>
                <c:pt idx="168">
                  <c:v>0.030325389166167508</c:v>
                </c:pt>
                <c:pt idx="169">
                  <c:v>0.030290624750872647</c:v>
                </c:pt>
                <c:pt idx="170">
                  <c:v>0.030252831298344805</c:v>
                </c:pt>
                <c:pt idx="171">
                  <c:v>0.030212012587897737</c:v>
                </c:pt>
                <c:pt idx="172">
                  <c:v>0.03016817270136847</c:v>
                </c:pt>
                <c:pt idx="173">
                  <c:v>0.03012131602270913</c:v>
                </c:pt>
                <c:pt idx="174">
                  <c:v>0.030071447237548527</c:v>
                </c:pt>
                <c:pt idx="175">
                  <c:v>0.03001857133272363</c:v>
                </c:pt>
                <c:pt idx="176">
                  <c:v>0.029962693595780854</c:v>
                </c:pt>
                <c:pt idx="177">
                  <c:v>0.02990381961444732</c:v>
                </c:pt>
                <c:pt idx="178">
                  <c:v>0.029841955276072113</c:v>
                </c:pt>
                <c:pt idx="179">
                  <c:v>0.029777106767037518</c:v>
                </c:pt>
                <c:pt idx="180">
                  <c:v>0.02970928057214038</c:v>
                </c:pt>
                <c:pt idx="181">
                  <c:v>0.02963848347394369</c:v>
                </c:pt>
                <c:pt idx="182">
                  <c:v>0.02956472255209825</c:v>
                </c:pt>
                <c:pt idx="183">
                  <c:v>0.029488005182634794</c:v>
                </c:pt>
                <c:pt idx="184">
                  <c:v>0.02940833903722633</c:v>
                </c:pt>
                <c:pt idx="185">
                  <c:v>0.02932573208242101</c:v>
                </c:pt>
                <c:pt idx="186">
                  <c:v>0.029240192578845477</c:v>
                </c:pt>
                <c:pt idx="187">
                  <c:v>0.029151729080378806</c:v>
                </c:pt>
                <c:pt idx="188">
                  <c:v>0.02906035043329712</c:v>
                </c:pt>
                <c:pt idx="189">
                  <c:v>0.02896606577538898</c:v>
                </c:pt>
                <c:pt idx="190">
                  <c:v>0.028868884535041613</c:v>
                </c:pt>
                <c:pt idx="191">
                  <c:v>0.02876881643029807</c:v>
                </c:pt>
                <c:pt idx="192">
                  <c:v>0.028665871467885427</c:v>
                </c:pt>
                <c:pt idx="193">
                  <c:v>0.02856005994221414</c:v>
                </c:pt>
                <c:pt idx="194">
                  <c:v>0.0284513924343486</c:v>
                </c:pt>
                <c:pt idx="195">
                  <c:v>0.028339879810949046</c:v>
                </c:pt>
                <c:pt idx="196">
                  <c:v>0.02822553322318488</c:v>
                </c:pt>
                <c:pt idx="197">
                  <c:v>0.0281083641056196</c:v>
                </c:pt>
                <c:pt idx="198">
                  <c:v>0.027988384175067313</c:v>
                </c:pt>
                <c:pt idx="199">
                  <c:v>0.027865605429421094</c:v>
                </c:pt>
                <c:pt idx="200">
                  <c:v>0.027740040146453194</c:v>
                </c:pt>
                <c:pt idx="201">
                  <c:v>0.027611700882587277</c:v>
                </c:pt>
                <c:pt idx="202">
                  <c:v>0.027480600471642767</c:v>
                </c:pt>
                <c:pt idx="203">
                  <c:v>0.027346752023551524</c:v>
                </c:pt>
                <c:pt idx="204">
                  <c:v>0.027210168923046806</c:v>
                </c:pt>
                <c:pt idx="205">
                  <c:v>0.02707086482832485</c:v>
                </c:pt>
                <c:pt idx="206">
                  <c:v>0.02692885366967904</c:v>
                </c:pt>
                <c:pt idx="207">
                  <c:v>0.026784149648106898</c:v>
                </c:pt>
                <c:pt idx="208">
                  <c:v>0.026636767233889993</c:v>
                </c:pt>
                <c:pt idx="209">
                  <c:v>0.02648672116514694</c:v>
                </c:pt>
                <c:pt idx="210">
                  <c:v>0.026334026446359553</c:v>
                </c:pt>
                <c:pt idx="211">
                  <c:v>0.02617869834687249</c:v>
                </c:pt>
                <c:pt idx="212">
                  <c:v>0.026020752399366243</c:v>
                </c:pt>
                <c:pt idx="213">
                  <c:v>0.025860204398303954</c:v>
                </c:pt>
                <c:pt idx="214">
                  <c:v>0.025697070398351923</c:v>
                </c:pt>
                <c:pt idx="215">
                  <c:v>0.02553136671277422</c:v>
                </c:pt>
                <c:pt idx="216">
                  <c:v>0.0253631099118013</c:v>
                </c:pt>
                <c:pt idx="217">
                  <c:v>0.02519231682097306</c:v>
                </c:pt>
                <c:pt idx="218">
                  <c:v>0.02501900451945625</c:v>
                </c:pt>
                <c:pt idx="219">
                  <c:v>0.0248431903383366</c:v>
                </c:pt>
                <c:pt idx="220">
                  <c:v>0.02466489185888569</c:v>
                </c:pt>
                <c:pt idx="221">
                  <c:v>0.024484126910802914</c:v>
                </c:pt>
                <c:pt idx="222">
                  <c:v>0.024300913570432417</c:v>
                </c:pt>
                <c:pt idx="223">
                  <c:v>0.024115270158955582</c:v>
                </c:pt>
                <c:pt idx="224">
                  <c:v>0.02392721524055883</c:v>
                </c:pt>
                <c:pt idx="225">
                  <c:v>0.023736767620577318</c:v>
                </c:pt>
                <c:pt idx="226">
                  <c:v>0.02354394634361432</c:v>
                </c:pt>
                <c:pt idx="227">
                  <c:v>0.023348770691636846</c:v>
                </c:pt>
                <c:pt idx="228">
                  <c:v>0.02315126018204745</c:v>
                </c:pt>
                <c:pt idx="229">
                  <c:v>0.0229514345657325</c:v>
                </c:pt>
                <c:pt idx="230">
                  <c:v>0.022749313825087113</c:v>
                </c:pt>
                <c:pt idx="231">
                  <c:v>0.022544918172016908</c:v>
                </c:pt>
                <c:pt idx="232">
                  <c:v>0.022338268045916886</c:v>
                </c:pt>
                <c:pt idx="233">
                  <c:v>0.022129384111627418</c:v>
                </c:pt>
                <c:pt idx="234">
                  <c:v>0.02191828725736789</c:v>
                </c:pt>
                <c:pt idx="235">
                  <c:v>0.02170499859264779</c:v>
                </c:pt>
                <c:pt idx="236">
                  <c:v>0.02148953944615588</c:v>
                </c:pt>
                <c:pt idx="237">
                  <c:v>0.021271931363627233</c:v>
                </c:pt>
                <c:pt idx="238">
                  <c:v>0.02105219610568878</c:v>
                </c:pt>
                <c:pt idx="239">
                  <c:v>0.02083035564568319</c:v>
                </c:pt>
                <c:pt idx="240">
                  <c:v>0.02060643216747161</c:v>
                </c:pt>
                <c:pt idx="241">
                  <c:v>0.020380448063215248</c:v>
                </c:pt>
                <c:pt idx="242">
                  <c:v>0.020152425931136222</c:v>
                </c:pt>
                <c:pt idx="243">
                  <c:v>0.019922388573257704</c:v>
                </c:pt>
                <c:pt idx="244">
                  <c:v>0.019690358993123803</c:v>
                </c:pt>
                <c:pt idx="245">
                  <c:v>0.01945636039349916</c:v>
                </c:pt>
                <c:pt idx="246">
                  <c:v>0.01922041617404876</c:v>
                </c:pt>
                <c:pt idx="247">
                  <c:v>0.0189825499289979</c:v>
                </c:pt>
                <c:pt idx="248">
                  <c:v>0.018742785444772894</c:v>
                </c:pt>
                <c:pt idx="249">
                  <c:v>0.018501146697622328</c:v>
                </c:pt>
                <c:pt idx="250">
                  <c:v>0.018257657851219588</c:v>
                </c:pt>
                <c:pt idx="251">
                  <c:v>0.018012343254246388</c:v>
                </c:pt>
                <c:pt idx="252">
                  <c:v>0.017765227437957987</c:v>
                </c:pt>
                <c:pt idx="253">
                  <c:v>0.017516335113730113</c:v>
                </c:pt>
                <c:pt idx="254">
                  <c:v>0.01726569117058775</c:v>
                </c:pt>
                <c:pt idx="255">
                  <c:v>0.017013320672716364</c:v>
                </c:pt>
                <c:pt idx="256">
                  <c:v>0.016759248856955417</c:v>
                </c:pt>
                <c:pt idx="257">
                  <c:v>0.01650350113027478</c:v>
                </c:pt>
                <c:pt idx="258">
                  <c:v>0.01624610306723398</c:v>
                </c:pt>
                <c:pt idx="259">
                  <c:v>0.015987080407424838</c:v>
                </c:pt>
                <c:pt idx="260">
                  <c:v>0.015726459052897466</c:v>
                </c:pt>
                <c:pt idx="261">
                  <c:v>0.015464265065570153</c:v>
                </c:pt>
                <c:pt idx="262">
                  <c:v>0.015200524664623117</c:v>
                </c:pt>
                <c:pt idx="263">
                  <c:v>0.014935264223876692</c:v>
                </c:pt>
                <c:pt idx="264">
                  <c:v>0.01466851026915388</c:v>
                </c:pt>
                <c:pt idx="265">
                  <c:v>0.014400289475627881</c:v>
                </c:pt>
                <c:pt idx="266">
                  <c:v>0.014130628665154509</c:v>
                </c:pt>
                <c:pt idx="267">
                  <c:v>0.01385955480359012</c:v>
                </c:pt>
                <c:pt idx="268">
                  <c:v>0.013587094998094948</c:v>
                </c:pt>
                <c:pt idx="269">
                  <c:v>0.013313276494422521</c:v>
                </c:pt>
                <c:pt idx="270">
                  <c:v>0.013038126674195</c:v>
                </c:pt>
                <c:pt idx="271">
                  <c:v>0.01276167305216514</c:v>
                </c:pt>
                <c:pt idx="272">
                  <c:v>0.012483943273464743</c:v>
                </c:pt>
                <c:pt idx="273">
                  <c:v>0.012204965110840266</c:v>
                </c:pt>
                <c:pt idx="274">
                  <c:v>0.01192476646187546</c:v>
                </c:pt>
                <c:pt idx="275">
                  <c:v>0.011643375346201754</c:v>
                </c:pt>
                <c:pt idx="276">
                  <c:v>0.011360819902696205</c:v>
                </c:pt>
                <c:pt idx="277">
                  <c:v>0.011077128386667696</c:v>
                </c:pt>
                <c:pt idx="278">
                  <c:v>0.010792329167031439</c:v>
                </c:pt>
                <c:pt idx="279">
                  <c:v>0.010506450723472045</c:v>
                </c:pt>
                <c:pt idx="280">
                  <c:v>0.010219521643595665</c:v>
                </c:pt>
                <c:pt idx="281">
                  <c:v>0.00993157062007115</c:v>
                </c:pt>
                <c:pt idx="282">
                  <c:v>0.009642626447760922</c:v>
                </c:pt>
                <c:pt idx="283">
                  <c:v>0.0093527180208414</c:v>
                </c:pt>
                <c:pt idx="284">
                  <c:v>0.009061874329913714</c:v>
                </c:pt>
                <c:pt idx="285">
                  <c:v>0.008770124459104559</c:v>
                </c:pt>
                <c:pt idx="286">
                  <c:v>0.00847749758315792</c:v>
                </c:pt>
                <c:pt idx="287">
                  <c:v>0.00818402296451751</c:v>
                </c:pt>
                <c:pt idx="288">
                  <c:v>0.007889729950400657</c:v>
                </c:pt>
                <c:pt idx="289">
                  <c:v>0.007594647969863504</c:v>
                </c:pt>
                <c:pt idx="290">
                  <c:v>0.007298806530858231</c:v>
                </c:pt>
                <c:pt idx="291">
                  <c:v>0.007002235217282176</c:v>
                </c:pt>
                <c:pt idx="292">
                  <c:v>0.006704963686019584</c:v>
                </c:pt>
                <c:pt idx="293">
                  <c:v>0.006407021663975827</c:v>
                </c:pt>
                <c:pt idx="294">
                  <c:v>0.006108438945104853</c:v>
                </c:pt>
                <c:pt idx="295">
                  <c:v>0.005809245387429704</c:v>
                </c:pt>
                <c:pt idx="296">
                  <c:v>0.0055094709100568465</c:v>
                </c:pt>
                <c:pt idx="297">
                  <c:v>0.0052091454901841815</c:v>
                </c:pt>
                <c:pt idx="298">
                  <c:v>0.004908299160103451</c:v>
                </c:pt>
                <c:pt idx="299">
                  <c:v>0.004606962004196933</c:v>
                </c:pt>
                <c:pt idx="300">
                  <c:v>0.004305164155929129</c:v>
                </c:pt>
                <c:pt idx="301">
                  <c:v>0.004002935794833359</c:v>
                </c:pt>
                <c:pt idx="302">
                  <c:v>0.0037003071434938604</c:v>
                </c:pt>
                <c:pt idx="303">
                  <c:v>0.0033973084645236044</c:v>
                </c:pt>
                <c:pt idx="304">
                  <c:v>0.0030939700575379637</c:v>
                </c:pt>
                <c:pt idx="305">
                  <c:v>0.0027903222561248826</c:v>
                </c:pt>
                <c:pt idx="306">
                  <c:v>0.0024863954248114358</c:v>
                </c:pt>
                <c:pt idx="307">
                  <c:v>0.0021822199560275115</c:v>
                </c:pt>
                <c:pt idx="308">
                  <c:v>0.0018778262670664809</c:v>
                </c:pt>
                <c:pt idx="309">
                  <c:v>0.0015732447970436074</c:v>
                </c:pt>
                <c:pt idx="310">
                  <c:v>0.001268506003852049</c:v>
                </c:pt>
                <c:pt idx="311">
                  <c:v>0.0009636403611172036</c:v>
                </c:pt>
                <c:pt idx="312">
                  <c:v>0.0006586783551492642</c:v>
                </c:pt>
                <c:pt idx="313">
                  <c:v>0.00035365048189471993</c:v>
                </c:pt>
                <c:pt idx="314">
                  <c:v>4.858724388668047E-05</c:v>
                </c:pt>
                <c:pt idx="315">
                  <c:v>-0.0002564808528052449</c:v>
                </c:pt>
                <c:pt idx="316">
                  <c:v>-0.0005615233016256365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Momente!$J$4</c:f>
              <c:strCache>
                <c:ptCount val="1"/>
                <c:pt idx="0">
                  <c:v>phi5_punkt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Momente!$J$5:$J$321</c:f>
              <c:numCache>
                <c:ptCount val="317"/>
                <c:pt idx="0">
                  <c:v>0</c:v>
                </c:pt>
                <c:pt idx="1">
                  <c:v>-1.3781260705623968E-05</c:v>
                </c:pt>
                <c:pt idx="2">
                  <c:v>-2.7561143296661723E-05</c:v>
                </c:pt>
                <c:pt idx="3">
                  <c:v>-4.1338269796337347E-05</c:v>
                </c:pt>
                <c:pt idx="4">
                  <c:v>-5.511126250348179E-05</c:v>
                </c:pt>
                <c:pt idx="5">
                  <c:v>-6.887874413030178E-05</c:v>
                </c:pt>
                <c:pt idx="6">
                  <c:v>-8.263933794010749E-05</c:v>
                </c:pt>
                <c:pt idx="7">
                  <c:v>-9.63916678849851E-05</c:v>
                </c:pt>
                <c:pt idx="8">
                  <c:v>-0.00011013435874340033</c:v>
                </c:pt>
                <c:pt idx="9">
                  <c:v>-0.00012386603625771952</c:v>
                </c:pt>
                <c:pt idx="10">
                  <c:v>-0.00013758532727163432</c:v>
                </c:pt>
                <c:pt idx="11">
                  <c:v>-0.000151290859867476</c:v>
                </c:pt>
                <c:pt idx="12">
                  <c:v>-0.0001649812635034062</c:v>
                </c:pt>
                <c:pt idx="13">
                  <c:v>-0.00017865516915047003</c:v>
                </c:pt>
                <c:pt idx="14">
                  <c:v>-0.00019231120942949764</c:v>
                </c:pt>
                <c:pt idx="15">
                  <c:v>-0.00020594801874784105</c:v>
                </c:pt>
                <c:pt idx="16">
                  <c:v>-0.0002195642334359325</c:v>
                </c:pt>
                <c:pt idx="17">
                  <c:v>-0.00023315849188364993</c:v>
                </c:pt>
                <c:pt idx="18">
                  <c:v>-0.00024672943467647705</c:v>
                </c:pt>
                <c:pt idx="19">
                  <c:v>-0.00026027570473144374</c:v>
                </c:pt>
                <c:pt idx="20">
                  <c:v>-0.000273795947432833</c:v>
                </c:pt>
                <c:pt idx="21">
                  <c:v>-0.0002872888107676414</c:v>
                </c:pt>
                <c:pt idx="22">
                  <c:v>-0.0003007529454607797</c:v>
                </c:pt>
                <c:pt idx="23">
                  <c:v>-0.00031418700510999853</c:v>
                </c:pt>
                <c:pt idx="24">
                  <c:v>-0.00032758964632052795</c:v>
                </c:pt>
                <c:pt idx="25">
                  <c:v>-0.0003409595288394158</c:v>
                </c:pt>
                <c:pt idx="26">
                  <c:v>-0.0003542953156895517</c:v>
                </c:pt>
                <c:pt idx="27">
                  <c:v>-0.00036759567330336377</c:v>
                </c:pt>
                <c:pt idx="28">
                  <c:v>-0.0003808592716561742</c:v>
                </c:pt>
                <c:pt idx="29">
                  <c:v>-0.00039408478439920065</c:v>
                </c:pt>
                <c:pt idx="30">
                  <c:v>-0.00040727088899219</c:v>
                </c:pt>
                <c:pt idx="31">
                  <c:v>-0.00042041626683567157</c:v>
                </c:pt>
                <c:pt idx="32">
                  <c:v>-0.00043351960340281523</c:v>
                </c:pt>
                <c:pt idx="33">
                  <c:v>-0.00044657958837088376</c:v>
                </c:pt>
                <c:pt idx="34">
                  <c:v>-0.0004595949157522636</c:v>
                </c:pt>
                <c:pt idx="35">
                  <c:v>-0.00047256428402506266</c:v>
                </c:pt>
                <c:pt idx="36">
                  <c:v>-0.0004854863962632615</c:v>
                </c:pt>
                <c:pt idx="37">
                  <c:v>-0.0004983599602664047</c:v>
                </c:pt>
                <c:pt idx="38">
                  <c:v>-0.0005111836886888199</c:v>
                </c:pt>
                <c:pt idx="39">
                  <c:v>-0.000523956299168351</c:v>
                </c:pt>
                <c:pt idx="40">
                  <c:v>-0.0005366765144545942</c:v>
                </c:pt>
                <c:pt idx="41">
                  <c:v>-0.0005493430625366208</c:v>
                </c:pt>
                <c:pt idx="42">
                  <c:v>-0.0005619546767701781</c:v>
                </c:pt>
                <c:pt idx="43">
                  <c:v>-0.0005745100960043526</c:v>
                </c:pt>
                <c:pt idx="44">
                  <c:v>-0.0005870080647076833</c:v>
                </c:pt>
                <c:pt idx="45">
                  <c:v>-0.000599447333093715</c:v>
                </c:pt>
                <c:pt idx="46">
                  <c:v>-0.0006118266572459751</c:v>
                </c:pt>
                <c:pt idx="47">
                  <c:v>-0.0006241447992423644</c:v>
                </c:pt>
                <c:pt idx="48">
                  <c:v>-0.0006364005272789485</c:v>
                </c:pt>
                <c:pt idx="49">
                  <c:v>-0.0006485926157931367</c:v>
                </c:pt>
                <c:pt idx="50">
                  <c:v>-0.0006607198455862376</c:v>
                </c:pt>
                <c:pt idx="51">
                  <c:v>-0.0006727810039453779</c:v>
                </c:pt>
                <c:pt idx="52">
                  <c:v>-0.0006847748847647727</c:v>
                </c:pt>
                <c:pt idx="53">
                  <c:v>-0.0006967002886663347</c:v>
                </c:pt>
                <c:pt idx="54">
                  <c:v>-0.000708556023119612</c:v>
                </c:pt>
                <c:pt idx="55">
                  <c:v>-0.0007203409025610385</c:v>
                </c:pt>
                <c:pt idx="56">
                  <c:v>-0.0007320537485124909</c:v>
                </c:pt>
                <c:pt idx="57">
                  <c:v>-0.0007436933896991349</c:v>
                </c:pt>
                <c:pt idx="58">
                  <c:v>-0.0007552586621665515</c:v>
                </c:pt>
                <c:pt idx="59">
                  <c:v>-0.0007667484093971315</c:v>
                </c:pt>
                <c:pt idx="60">
                  <c:v>-0.0007781614824257266</c:v>
                </c:pt>
                <c:pt idx="61">
                  <c:v>-0.000789496739954545</c:v>
                </c:pt>
                <c:pt idx="62">
                  <c:v>-0.0008007530484672795</c:v>
                </c:pt>
                <c:pt idx="63">
                  <c:v>-0.0008119292823424594</c:v>
                </c:pt>
                <c:pt idx="64">
                  <c:v>-0.0008230243239660107</c:v>
                </c:pt>
                <c:pt idx="65">
                  <c:v>-0.0008340370638430164</c:v>
                </c:pt>
                <c:pt idx="66">
                  <c:v>-0.0008449664007086665</c:v>
                </c:pt>
                <c:pt idx="67">
                  <c:v>-0.0008558112416383821</c:v>
                </c:pt>
                <c:pt idx="68">
                  <c:v>-0.0008665705021571076</c:v>
                </c:pt>
                <c:pt idx="69">
                  <c:v>-0.0008772431063477567</c:v>
                </c:pt>
                <c:pt idx="70">
                  <c:v>-0.0008878279869588048</c:v>
                </c:pt>
                <c:pt idx="71">
                  <c:v>-0.0008983240855110111</c:v>
                </c:pt>
                <c:pt idx="72">
                  <c:v>-0.0009087303524032673</c:v>
                </c:pt>
                <c:pt idx="73">
                  <c:v>-0.0009190457470175561</c:v>
                </c:pt>
                <c:pt idx="74">
                  <c:v>-0.0009292692378230118</c:v>
                </c:pt>
                <c:pt idx="75">
                  <c:v>-0.0009393998024790736</c:v>
                </c:pt>
                <c:pt idx="76">
                  <c:v>-0.0009494364279377181</c:v>
                </c:pt>
                <c:pt idx="77">
                  <c:v>-0.0009593781105447633</c:v>
                </c:pt>
                <c:pt idx="78">
                  <c:v>-0.0009692238561402331</c:v>
                </c:pt>
                <c:pt idx="79">
                  <c:v>-0.0009789726801577728</c:v>
                </c:pt>
                <c:pt idx="80">
                  <c:v>-0.0009886236077231046</c:v>
                </c:pt>
                <c:pt idx="81">
                  <c:v>-0.0009981756737515142</c:v>
                </c:pt>
                <c:pt idx="82">
                  <c:v>-0.001007627923044359</c:v>
                </c:pt>
                <c:pt idx="83">
                  <c:v>-0.0010169794103845864</c:v>
                </c:pt>
                <c:pt idx="84">
                  <c:v>-0.0010262292006312553</c:v>
                </c:pt>
                <c:pt idx="85">
                  <c:v>-0.0010353763688130495</c:v>
                </c:pt>
                <c:pt idx="86">
                  <c:v>-0.001044420000220773</c:v>
                </c:pt>
                <c:pt idx="87">
                  <c:v>-0.0010533591904988216</c:v>
                </c:pt>
                <c:pt idx="88">
                  <c:v>-0.0010621930457356166</c:v>
                </c:pt>
                <c:pt idx="89">
                  <c:v>-0.001070920682552996</c:v>
                </c:pt>
                <c:pt idx="90">
                  <c:v>-0.0010795412281945512</c:v>
                </c:pt>
                <c:pt idx="91">
                  <c:v>-0.0010880538206129015</c:v>
                </c:pt>
                <c:pt idx="92">
                  <c:v>-0.001096457608555899</c:v>
                </c:pt>
                <c:pt idx="93">
                  <c:v>-0.0011047517516517525</c:v>
                </c:pt>
                <c:pt idx="94">
                  <c:v>-0.0011129354204930642</c:v>
                </c:pt>
                <c:pt idx="95">
                  <c:v>-0.0011210077967197698</c:v>
                </c:pt>
                <c:pt idx="96">
                  <c:v>-0.0011289680731009734</c:v>
                </c:pt>
                <c:pt idx="97">
                  <c:v>-0.0011368154536156704</c:v>
                </c:pt>
                <c:pt idx="98">
                  <c:v>-0.001144549153532349</c:v>
                </c:pt>
                <c:pt idx="99">
                  <c:v>-0.0011521683994874623</c:v>
                </c:pt>
                <c:pt idx="100">
                  <c:v>-0.0011596724295627637</c:v>
                </c:pt>
                <c:pt idx="101">
                  <c:v>-0.0011670604933614994</c:v>
                </c:pt>
                <c:pt idx="102">
                  <c:v>-0.0011743318520834461</c:v>
                </c:pt>
                <c:pt idx="103">
                  <c:v>-0.001181485778598791</c:v>
                </c:pt>
                <c:pt idx="104">
                  <c:v>-0.0011885215575208445</c:v>
                </c:pt>
                <c:pt idx="105">
                  <c:v>-0.001195438485277577</c:v>
                </c:pt>
                <c:pt idx="106">
                  <c:v>-0.0012022358701819773</c:v>
                </c:pt>
                <c:pt idx="107">
                  <c:v>-0.0012089130325012192</c:v>
                </c:pt>
                <c:pt idx="108">
                  <c:v>-0.0012154693045246352</c:v>
                </c:pt>
                <c:pt idx="109">
                  <c:v>-0.0012219040306304864</c:v>
                </c:pt>
                <c:pt idx="110">
                  <c:v>-0.0012282165673515246</c:v>
                </c:pt>
                <c:pt idx="111">
                  <c:v>-0.001234406283439338</c:v>
                </c:pt>
                <c:pt idx="112">
                  <c:v>-0.001240472559927476</c:v>
                </c:pt>
                <c:pt idx="113">
                  <c:v>-0.0012464147901933445</c:v>
                </c:pt>
                <c:pt idx="114">
                  <c:v>-0.0012522323800188695</c:v>
                </c:pt>
                <c:pt idx="115">
                  <c:v>-0.0012579247476499163</c:v>
                </c:pt>
                <c:pt idx="116">
                  <c:v>-0.001263491323854465</c:v>
                </c:pt>
                <c:pt idx="117">
                  <c:v>-0.0012689315519795344</c:v>
                </c:pt>
                <c:pt idx="118">
                  <c:v>-0.001274244888006845</c:v>
                </c:pt>
                <c:pt idx="119">
                  <c:v>-0.0012794308006072222</c:v>
                </c:pt>
                <c:pt idx="120">
                  <c:v>-0.0012844887711937277</c:v>
                </c:pt>
                <c:pt idx="121">
                  <c:v>-0.0012894182939735175</c:v>
                </c:pt>
                <c:pt idx="122">
                  <c:v>-0.0012942188759984216</c:v>
                </c:pt>
                <c:pt idx="123">
                  <c:v>-0.0012988900372142378</c:v>
                </c:pt>
                <c:pt idx="124">
                  <c:v>-0.0013034313105087373</c:v>
                </c:pt>
                <c:pt idx="125">
                  <c:v>-0.0013078422417583753</c:v>
                </c:pt>
                <c:pt idx="126">
                  <c:v>-0.0013121223898737023</c:v>
                </c:pt>
                <c:pt idx="127">
                  <c:v>-0.0013162713268434737</c:v>
                </c:pt>
                <c:pt idx="128">
                  <c:v>-0.0013202886377774495</c:v>
                </c:pt>
                <c:pt idx="129">
                  <c:v>-0.001324173920947885</c:v>
                </c:pt>
                <c:pt idx="130">
                  <c:v>-0.0013279267878296998</c:v>
                </c:pt>
                <c:pt idx="131">
                  <c:v>-0.0013315468631393337</c:v>
                </c:pt>
                <c:pt idx="132">
                  <c:v>-0.0013350337848722724</c:v>
                </c:pt>
                <c:pt idx="133">
                  <c:v>-0.0013383872043392483</c:v>
                </c:pt>
                <c:pt idx="134">
                  <c:v>-0.0013416067862011094</c:v>
                </c:pt>
                <c:pt idx="135">
                  <c:v>-0.001344692208502352</c:v>
                </c:pt>
                <c:pt idx="136">
                  <c:v>-0.001347643162703318</c:v>
                </c:pt>
                <c:pt idx="137">
                  <c:v>-0.0013504593537110453</c:v>
                </c:pt>
                <c:pt idx="138">
                  <c:v>-0.0013531404999087807</c:v>
                </c:pt>
                <c:pt idx="139">
                  <c:v>-0.0013556863331841387</c:v>
                </c:pt>
                <c:pt idx="140">
                  <c:v>-0.0013580965989559131</c:v>
                </c:pt>
                <c:pt idx="141">
                  <c:v>-0.0013603710561995352</c:v>
                </c:pt>
                <c:pt idx="142">
                  <c:v>-0.0013625094774711761</c:v>
                </c:pt>
                <c:pt idx="143">
                  <c:v>-0.0013645116489304908</c:v>
                </c:pt>
                <c:pt idx="144">
                  <c:v>-0.0013663773703620017</c:v>
                </c:pt>
                <c:pt idx="145">
                  <c:v>-0.0013681064551951203</c:v>
                </c:pt>
                <c:pt idx="146">
                  <c:v>-0.0013696987305228045</c:v>
                </c:pt>
                <c:pt idx="147">
                  <c:v>-0.001371154037118848</c:v>
                </c:pt>
                <c:pt idx="148">
                  <c:v>-0.0013724722294538043</c:v>
                </c:pt>
                <c:pt idx="149">
                  <c:v>-0.0013736531757095384</c:v>
                </c:pt>
                <c:pt idx="150">
                  <c:v>-0.0013746967577924084</c:v>
                </c:pt>
                <c:pt idx="151">
                  <c:v>-0.001375602871345076</c:v>
                </c:pt>
                <c:pt idx="152">
                  <c:v>-0.0013763714257569411</c:v>
                </c:pt>
                <c:pt idx="153">
                  <c:v>-0.001377002344173203</c:v>
                </c:pt>
                <c:pt idx="154">
                  <c:v>-0.0013774955635025455</c:v>
                </c:pt>
                <c:pt idx="155">
                  <c:v>-0.001377851034423447</c:v>
                </c:pt>
                <c:pt idx="156">
                  <c:v>-0.0013780687213891115</c:v>
                </c:pt>
                <c:pt idx="157">
                  <c:v>-0.0013781486026310237</c:v>
                </c:pt>
                <c:pt idx="158">
                  <c:v>-0.0013780906701611265</c:v>
                </c:pt>
                <c:pt idx="159">
                  <c:v>-0.0013778949297726178</c:v>
                </c:pt>
                <c:pt idx="160">
                  <c:v>-0.001377561401039374</c:v>
                </c:pt>
                <c:pt idx="161">
                  <c:v>-0.0013770901173139904</c:v>
                </c:pt>
                <c:pt idx="162">
                  <c:v>-0.0013764811257244464</c:v>
                </c:pt>
                <c:pt idx="163">
                  <c:v>-0.001375734487169394</c:v>
                </c:pt>
                <c:pt idx="164">
                  <c:v>-0.0013748502763120663</c:v>
                </c:pt>
                <c:pt idx="165">
                  <c:v>-0.001373828581572812</c:v>
                </c:pt>
                <c:pt idx="166">
                  <c:v>-0.0013726695051202538</c:v>
                </c:pt>
                <c:pt idx="167">
                  <c:v>-0.001371373162861071</c:v>
                </c:pt>
                <c:pt idx="168">
                  <c:v>-0.001369939684428409</c:v>
                </c:pt>
                <c:pt idx="169">
                  <c:v>-0.001368369213168917</c:v>
                </c:pt>
                <c:pt idx="170">
                  <c:v>-0.0013666619061284118</c:v>
                </c:pt>
                <c:pt idx="171">
                  <c:v>-0.0013648179340361752</c:v>
                </c:pt>
                <c:pt idx="172">
                  <c:v>-0.0013628374812878793</c:v>
                </c:pt>
                <c:pt idx="173">
                  <c:v>-0.0013607207459271488</c:v>
                </c:pt>
                <c:pt idx="174">
                  <c:v>-0.0013584679396257556</c:v>
                </c:pt>
                <c:pt idx="175">
                  <c:v>-0.0013560792876624527</c:v>
                </c:pt>
                <c:pt idx="176">
                  <c:v>-0.001353555028900446</c:v>
                </c:pt>
                <c:pt idx="177">
                  <c:v>-0.001350895415763508</c:v>
                </c:pt>
                <c:pt idx="178">
                  <c:v>-0.001348100714210736</c:v>
                </c:pt>
                <c:pt idx="179">
                  <c:v>-0.0013451712037099565</c:v>
                </c:pt>
                <c:pt idx="180">
                  <c:v>-0.001342107177209778</c:v>
                </c:pt>
                <c:pt idx="181">
                  <c:v>-0.0013389089411102977</c:v>
                </c:pt>
                <c:pt idx="182">
                  <c:v>-0.00133557681523246</c:v>
                </c:pt>
                <c:pt idx="183">
                  <c:v>-0.0013321111327860762</c:v>
                </c:pt>
                <c:pt idx="184">
                  <c:v>-0.0013285122403365027</c:v>
                </c:pt>
                <c:pt idx="185">
                  <c:v>-0.0013247804977699852</c:v>
                </c:pt>
                <c:pt idx="186">
                  <c:v>-0.001320916278257671</c:v>
                </c:pt>
                <c:pt idx="187">
                  <c:v>-0.0013169199682182909</c:v>
                </c:pt>
                <c:pt idx="188">
                  <c:v>-0.0013127919672795184</c:v>
                </c:pt>
                <c:pt idx="189">
                  <c:v>-0.0013085326882380077</c:v>
                </c:pt>
                <c:pt idx="190">
                  <c:v>-0.0013041425570181134</c:v>
                </c:pt>
                <c:pt idx="191">
                  <c:v>-0.0012996220126292994</c:v>
                </c:pt>
                <c:pt idx="192">
                  <c:v>-0.001294971507122237</c:v>
                </c:pt>
                <c:pt idx="193">
                  <c:v>-0.0012901915055436018</c:v>
                </c:pt>
                <c:pt idx="194">
                  <c:v>-0.001285282485889568</c:v>
                </c:pt>
                <c:pt idx="195">
                  <c:v>-0.0012802449390580106</c:v>
                </c:pt>
                <c:pt idx="196">
                  <c:v>-0.0012750793687994148</c:v>
                </c:pt>
                <c:pt idx="197">
                  <c:v>-0.0012697862916665015</c:v>
                </c:pt>
                <c:pt idx="198">
                  <c:v>-0.001264366236962573</c:v>
                </c:pt>
                <c:pt idx="199">
                  <c:v>-0.0012588197466885836</c:v>
                </c:pt>
                <c:pt idx="200">
                  <c:v>-0.0012531473754889381</c:v>
                </c:pt>
                <c:pt idx="201">
                  <c:v>-0.0012473496905960298</c:v>
                </c:pt>
                <c:pt idx="202">
                  <c:v>-0.0012414272717735165</c:v>
                </c:pt>
                <c:pt idx="203">
                  <c:v>-0.0012353807112583453</c:v>
                </c:pt>
                <c:pt idx="204">
                  <c:v>-0.0012292106137015283</c:v>
                </c:pt>
                <c:pt idx="205">
                  <c:v>-0.0012229175961076804</c:v>
                </c:pt>
                <c:pt idx="206">
                  <c:v>-0.0012165022877733162</c:v>
                </c:pt>
                <c:pt idx="207">
                  <c:v>-0.0012099653302239232</c:v>
                </c:pt>
                <c:pt idx="208">
                  <c:v>-0.0012033073771498086</c:v>
                </c:pt>
                <c:pt idx="209">
                  <c:v>-0.0011965290943407323</c:v>
                </c:pt>
                <c:pt idx="210">
                  <c:v>-0.0011896311596193256</c:v>
                </c:pt>
                <c:pt idx="211">
                  <c:v>-0.0011826142627733133</c:v>
                </c:pt>
                <c:pt idx="212">
                  <c:v>-0.0011754791054865322</c:v>
                </c:pt>
                <c:pt idx="213">
                  <c:v>-0.0011682264012687655</c:v>
                </c:pt>
                <c:pt idx="214">
                  <c:v>-0.00116085687538439</c:v>
                </c:pt>
                <c:pt idx="215">
                  <c:v>-0.0011533712647798541</c:v>
                </c:pt>
                <c:pt idx="216">
                  <c:v>-0.0011457703180099794</c:v>
                </c:pt>
                <c:pt idx="217">
                  <c:v>-0.0011380547951631093</c:v>
                </c:pt>
                <c:pt idx="218">
                  <c:v>-0.0011302254677850987</c:v>
                </c:pt>
                <c:pt idx="219">
                  <c:v>-0.0011222831188021612</c:v>
                </c:pt>
                <c:pt idx="220">
                  <c:v>-0.0011142285424425758</c:v>
                </c:pt>
                <c:pt idx="221">
                  <c:v>-0.001106062544157267</c:v>
                </c:pt>
                <c:pt idx="222">
                  <c:v>-0.0010977859405392584</c:v>
                </c:pt>
                <c:pt idx="223">
                  <c:v>-0.0010893995592420145</c:v>
                </c:pt>
                <c:pt idx="224">
                  <c:v>-0.0010809042388966758</c:v>
                </c:pt>
                <c:pt idx="225">
                  <c:v>-0.0010723008290281987</c:v>
                </c:pt>
                <c:pt idx="226">
                  <c:v>-0.0010635901899703995</c:v>
                </c:pt>
                <c:pt idx="227">
                  <c:v>-0.0010547731927799254</c:v>
                </c:pt>
                <c:pt idx="228">
                  <c:v>-0.0010458507191491483</c:v>
                </c:pt>
                <c:pt idx="229">
                  <c:v>-0.001036823661317995</c:v>
                </c:pt>
                <c:pt idx="230">
                  <c:v>-0.0010276929219847275</c:v>
                </c:pt>
                <c:pt idx="231">
                  <c:v>-0.001018459414215669</c:v>
                </c:pt>
                <c:pt idx="232">
                  <c:v>-0.0010091240613539026</c:v>
                </c:pt>
                <c:pt idx="233">
                  <c:v>-0.0009996877969269341</c:v>
                </c:pt>
                <c:pt idx="234">
                  <c:v>-0.000990151564553344</c:v>
                </c:pt>
                <c:pt idx="235">
                  <c:v>-0.0009805163178484215</c:v>
                </c:pt>
                <c:pt idx="236">
                  <c:v>-0.0009707830203288091</c:v>
                </c:pt>
                <c:pt idx="237">
                  <c:v>-0.0009609526453161463</c:v>
                </c:pt>
                <c:pt idx="238">
                  <c:v>-0.0009510261758397435</c:v>
                </c:pt>
                <c:pt idx="239">
                  <c:v>-0.0009410046045382755</c:v>
                </c:pt>
                <c:pt idx="240">
                  <c:v>-0.0009308889335605219</c:v>
                </c:pt>
                <c:pt idx="241">
                  <c:v>-0.0009206801744651502</c:v>
                </c:pt>
                <c:pt idx="242">
                  <c:v>-0.0009103793481195632</c:v>
                </c:pt>
                <c:pt idx="243">
                  <c:v>-0.0008999874845978109</c:v>
                </c:pt>
                <c:pt idx="244">
                  <c:v>-0.0008895056230775861</c:v>
                </c:pt>
                <c:pt idx="245">
                  <c:v>-0.0008789348117363055</c:v>
                </c:pt>
                <c:pt idx="246">
                  <c:v>-0.000868276107646295</c:v>
                </c:pt>
                <c:pt idx="247">
                  <c:v>-0.0008575305766690803</c:v>
                </c:pt>
                <c:pt idx="248">
                  <c:v>-0.0008466992933488056</c:v>
                </c:pt>
                <c:pt idx="249">
                  <c:v>-0.0008357833408047759</c:v>
                </c:pt>
                <c:pt idx="250">
                  <c:v>-0.00082478381062315</c:v>
                </c:pt>
                <c:pt idx="251">
                  <c:v>-0.0008137018027477794</c:v>
                </c:pt>
                <c:pt idx="252">
                  <c:v>-0.000802538425370216</c:v>
                </c:pt>
                <c:pt idx="253">
                  <c:v>-0.000791294794818896</c:v>
                </c:pt>
                <c:pt idx="254">
                  <c:v>-0.0007799720354475037</c:v>
                </c:pt>
                <c:pt idx="255">
                  <c:v>-0.0007685712795225416</c:v>
                </c:pt>
                <c:pt idx="256">
                  <c:v>-0.0007570936671101008</c:v>
                </c:pt>
                <c:pt idx="257">
                  <c:v>-0.0007455403459618587</c:v>
                </c:pt>
                <c:pt idx="258">
                  <c:v>-0.0007339124714003016</c:v>
                </c:pt>
                <c:pt idx="259">
                  <c:v>-0.0007222112062031965</c:v>
                </c:pt>
                <c:pt idx="260">
                  <c:v>-0.0007104377204873113</c:v>
                </c:pt>
                <c:pt idx="261">
                  <c:v>-0.0006985931915914073</c:v>
                </c:pt>
                <c:pt idx="262">
                  <c:v>-0.0006866788039585028</c:v>
                </c:pt>
                <c:pt idx="263">
                  <c:v>-0.0006746957490174333</c:v>
                </c:pt>
                <c:pt idx="264">
                  <c:v>-0.0006626452250637062</c:v>
                </c:pt>
                <c:pt idx="265">
                  <c:v>-0.0006505284371396756</c:v>
                </c:pt>
                <c:pt idx="266">
                  <c:v>-0.0006383465969140359</c:v>
                </c:pt>
                <c:pt idx="267">
                  <c:v>-0.0006261009225606589</c:v>
                </c:pt>
                <c:pt idx="268">
                  <c:v>-0.0006137926386367745</c:v>
                </c:pt>
                <c:pt idx="269">
                  <c:v>-0.000601422975960519</c:v>
                </c:pt>
                <c:pt idx="270">
                  <c:v>-0.0005889931714878512</c:v>
                </c:pt>
                <c:pt idx="271">
                  <c:v>-0.000576504468188861</c:v>
                </c:pt>
                <c:pt idx="272">
                  <c:v>-0.0005639581149234702</c:v>
                </c:pt>
                <c:pt idx="273">
                  <c:v>-0.0005513553663165511</c:v>
                </c:pt>
                <c:pt idx="274">
                  <c:v>-0.0005386974826324611</c:v>
                </c:pt>
                <c:pt idx="275">
                  <c:v>-0.0005259857296490215</c:v>
                </c:pt>
                <c:pt idx="276">
                  <c:v>-0.000513221378530937</c:v>
                </c:pt>
                <c:pt idx="277">
                  <c:v>-0.0005004057057026818</c:v>
                </c:pt>
                <c:pt idx="278">
                  <c:v>-0.00048753999272086037</c:v>
                </c:pt>
                <c:pt idx="279">
                  <c:v>-0.00047462552614604823</c:v>
                </c:pt>
                <c:pt idx="280">
                  <c:v>-0.00046166359741414204</c:v>
                </c:pt>
                <c:pt idx="281">
                  <c:v>-0.0004486555027072122</c:v>
                </c:pt>
                <c:pt idx="282">
                  <c:v>-0.00043560254282389054</c:v>
                </c:pt>
                <c:pt idx="283">
                  <c:v>-0.0004225060230492869</c:v>
                </c:pt>
                <c:pt idx="284">
                  <c:v>-0.00040936725302446596</c:v>
                </c:pt>
                <c:pt idx="285">
                  <c:v>-0.0003961875466154803</c:v>
                </c:pt>
                <c:pt idx="286">
                  <c:v>-0.0003829682217819889</c:v>
                </c:pt>
                <c:pt idx="287">
                  <c:v>-0.00036971060044545777</c:v>
                </c:pt>
                <c:pt idx="288">
                  <c:v>-0.0003564160083569739</c:v>
                </c:pt>
                <c:pt idx="289">
                  <c:v>-0.00034308577496466603</c:v>
                </c:pt>
                <c:pt idx="290">
                  <c:v>-0.0003297212332807662</c:v>
                </c:pt>
                <c:pt idx="291">
                  <c:v>-0.0003163237197483044</c:v>
                </c:pt>
                <c:pt idx="292">
                  <c:v>-0.0003028945741074706</c:v>
                </c:pt>
                <c:pt idx="293">
                  <c:v>-0.00028943513926163683</c:v>
                </c:pt>
                <c:pt idx="294">
                  <c:v>-0.0002759467611430726</c:v>
                </c:pt>
                <c:pt idx="295">
                  <c:v>-0.0002624307885783483</c:v>
                </c:pt>
                <c:pt idx="296">
                  <c:v>-0.0002488885731534584</c:v>
                </c:pt>
                <c:pt idx="297">
                  <c:v>-0.000235321469078659</c:v>
                </c:pt>
                <c:pt idx="298">
                  <c:v>-0.0002217308330530529</c:v>
                </c:pt>
                <c:pt idx="299">
                  <c:v>-0.00020811802412891596</c:v>
                </c:pt>
                <c:pt idx="300">
                  <c:v>-0.00019448440357579784</c:v>
                </c:pt>
                <c:pt idx="301">
                  <c:v>-0.00018083133474439196</c:v>
                </c:pt>
                <c:pt idx="302">
                  <c:v>-0.0001671601829302033</c:v>
                </c:pt>
                <c:pt idx="303">
                  <c:v>-0.0001534723152370219</c:v>
                </c:pt>
                <c:pt idx="304">
                  <c:v>-0.00013976910044020938</c:v>
                </c:pt>
                <c:pt idx="305">
                  <c:v>-0.0001260519088498273</c:v>
                </c:pt>
                <c:pt idx="306">
                  <c:v>-0.00011232211217360256</c:v>
                </c:pt>
                <c:pt idx="307">
                  <c:v>-9.858108337976251E-05</c:v>
                </c:pt>
                <c:pt idx="308">
                  <c:v>-8.483019655973448E-05</c:v>
                </c:pt>
                <c:pt idx="309">
                  <c:v>-7.10708267907427E-05</c:v>
                </c:pt>
                <c:pt idx="310">
                  <c:v>-5.7304349998296715E-05</c:v>
                </c:pt>
                <c:pt idx="311">
                  <c:v>-4.353214281860498E-05</c:v>
                </c:pt>
                <c:pt idx="312">
                  <c:v>-2.975558246090744E-05</c:v>
                </c:pt>
                <c:pt idx="313">
                  <c:v>-1.5976046569760656E-05</c:v>
                </c:pt>
                <c:pt idx="314">
                  <c:v>-2.194913087269613E-06</c:v>
                </c:pt>
                <c:pt idx="315">
                  <c:v>1.158643988470046E-05</c:v>
                </c:pt>
                <c:pt idx="316">
                  <c:v>2.5366634222338005E-05</c:v>
                </c:pt>
              </c:numCache>
            </c:numRef>
          </c:yVal>
          <c:smooth val="1"/>
        </c:ser>
        <c:axId val="4233179"/>
        <c:axId val="55653328"/>
      </c:scatterChart>
      <c:valAx>
        <c:axId val="4233179"/>
        <c:scaling>
          <c:orientation val="minMax"/>
          <c:max val="3.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653328"/>
        <c:crosses val="autoZero"/>
        <c:crossBetween val="midCat"/>
        <c:dispUnits/>
      </c:valAx>
      <c:valAx>
        <c:axId val="55653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3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"/>
          <c:y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675"/>
          <c:w val="0.9635"/>
          <c:h val="0.92675"/>
        </c:manualLayout>
      </c:layout>
      <c:scatterChart>
        <c:scatterStyle val="smooth"/>
        <c:varyColors val="0"/>
        <c:ser>
          <c:idx val="0"/>
          <c:order val="0"/>
          <c:tx>
            <c:strRef>
              <c:f>Momente!$L$4</c:f>
              <c:strCache>
                <c:ptCount val="1"/>
                <c:pt idx="0">
                  <c:v>T12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Momente!$L$5:$L$321</c:f>
              <c:numCache>
                <c:ptCount val="317"/>
                <c:pt idx="0">
                  <c:v>-2.047586184706812</c:v>
                </c:pt>
                <c:pt idx="1">
                  <c:v>-2.047483806250735</c:v>
                </c:pt>
                <c:pt idx="2">
                  <c:v>-2.047176681120263</c:v>
                </c:pt>
                <c:pt idx="3">
                  <c:v>-2.046664840027655</c:v>
                </c:pt>
                <c:pt idx="4">
                  <c:v>-2.0459483341565914</c:v>
                </c:pt>
                <c:pt idx="5">
                  <c:v>-2.045027235157064</c:v>
                </c:pt>
                <c:pt idx="6">
                  <c:v>-2.0439016351382047</c:v>
                </c:pt>
                <c:pt idx="7">
                  <c:v>-2.042571646659077</c:v>
                </c:pt>
                <c:pt idx="8">
                  <c:v>-2.041037402717421</c:v>
                </c:pt>
                <c:pt idx="9">
                  <c:v>-2.0392990567363514</c:v>
                </c:pt>
                <c:pt idx="10">
                  <c:v>-2.0373567825490193</c:v>
                </c:pt>
                <c:pt idx="11">
                  <c:v>-2.0352107743812233</c:v>
                </c:pt>
                <c:pt idx="12">
                  <c:v>-2.0328612468319927</c:v>
                </c:pt>
                <c:pt idx="13">
                  <c:v>-2.0303084348521243</c:v>
                </c:pt>
                <c:pt idx="14">
                  <c:v>-2.0275525937206886</c:v>
                </c:pt>
                <c:pt idx="15">
                  <c:v>-2.0245939990195025</c:v>
                </c:pt>
                <c:pt idx="16">
                  <c:v>-2.021432946605571</c:v>
                </c:pt>
                <c:pt idx="17">
                  <c:v>-2.0180697525815003</c:v>
                </c:pt>
                <c:pt idx="18">
                  <c:v>-2.0145047532638904</c:v>
                </c:pt>
                <c:pt idx="19">
                  <c:v>-2.0107383051497028</c:v>
                </c:pt>
                <c:pt idx="20">
                  <c:v>-2.00677078488061</c:v>
                </c:pt>
                <c:pt idx="21">
                  <c:v>-2.002602589205332</c:v>
                </c:pt>
                <c:pt idx="22">
                  <c:v>-1.9982341349399642</c:v>
                </c:pt>
                <c:pt idx="23">
                  <c:v>-1.9936658589262912</c:v>
                </c:pt>
                <c:pt idx="24">
                  <c:v>-1.9888982179881085</c:v>
                </c:pt>
                <c:pt idx="25">
                  <c:v>-1.9839316888855367</c:v>
                </c:pt>
                <c:pt idx="26">
                  <c:v>-1.9787667682673478</c:v>
                </c:pt>
                <c:pt idx="27">
                  <c:v>-1.9734039726212982</c:v>
                </c:pt>
                <c:pt idx="28">
                  <c:v>-1.9678438382224843</c:v>
                </c:pt>
                <c:pt idx="29">
                  <c:v>-1.9620869210797132</c:v>
                </c:pt>
                <c:pt idx="30">
                  <c:v>-1.9561337968799006</c:v>
                </c:pt>
                <c:pt idx="31">
                  <c:v>-1.949985060930506</c:v>
                </c:pt>
                <c:pt idx="32">
                  <c:v>-1.9436413281000007</c:v>
                </c:pt>
                <c:pt idx="33">
                  <c:v>-1.937103232756381</c:v>
                </c:pt>
                <c:pt idx="34">
                  <c:v>-1.930371428703733</c:v>
                </c:pt>
                <c:pt idx="35">
                  <c:v>-1.9234465891168524</c:v>
                </c:pt>
                <c:pt idx="36">
                  <c:v>-1.9163294064739267</c:v>
                </c:pt>
                <c:pt idx="37">
                  <c:v>-1.9090205924872894</c:v>
                </c:pt>
                <c:pt idx="38">
                  <c:v>-1.9015208780322488</c:v>
                </c:pt>
                <c:pt idx="39">
                  <c:v>-1.8938310130740001</c:v>
                </c:pt>
                <c:pt idx="40">
                  <c:v>-1.8859517665926315</c:v>
                </c:pt>
                <c:pt idx="41">
                  <c:v>-1.8778839265062246</c:v>
                </c:pt>
                <c:pt idx="42">
                  <c:v>-1.8696282995920652</c:v>
                </c:pt>
                <c:pt idx="43">
                  <c:v>-1.8611857114059651</c:v>
                </c:pt>
                <c:pt idx="44">
                  <c:v>-1.852557006199707</c:v>
                </c:pt>
                <c:pt idx="45">
                  <c:v>-1.843743046836622</c:v>
                </c:pt>
                <c:pt idx="46">
                  <c:v>-1.8347447147053002</c:v>
                </c:pt>
                <c:pt idx="47">
                  <c:v>-1.8255629096314572</c:v>
                </c:pt>
                <c:pt idx="48">
                  <c:v>-1.816198549787948</c:v>
                </c:pt>
                <c:pt idx="49">
                  <c:v>-1.8066525716029538</c:v>
                </c:pt>
                <c:pt idx="50">
                  <c:v>-1.7969259296663382</c:v>
                </c:pt>
                <c:pt idx="51">
                  <c:v>-1.787019596634189</c:v>
                </c:pt>
                <c:pt idx="52">
                  <c:v>-1.7769345631315545</c:v>
                </c:pt>
                <c:pt idx="53">
                  <c:v>-1.766671837653381</c:v>
                </c:pt>
                <c:pt idx="54">
                  <c:v>-1.7562324464636636</c:v>
                </c:pt>
                <c:pt idx="55">
                  <c:v>-1.7456174334928216</c:v>
                </c:pt>
                <c:pt idx="56">
                  <c:v>-1.7348278602333072</c:v>
                </c:pt>
                <c:pt idx="57">
                  <c:v>-1.7238648056334547</c:v>
                </c:pt>
                <c:pt idx="58">
                  <c:v>-1.7127293659895877</c:v>
                </c:pt>
                <c:pt idx="59">
                  <c:v>-1.7014226548363913</c:v>
                </c:pt>
                <c:pt idx="60">
                  <c:v>-1.689945802835559</c:v>
                </c:pt>
                <c:pt idx="61">
                  <c:v>-1.6782999576627264</c:v>
                </c:pt>
                <c:pt idx="62">
                  <c:v>-1.6664862838927064</c:v>
                </c:pt>
                <c:pt idx="63">
                  <c:v>-1.6545059628830308</c:v>
                </c:pt>
                <c:pt idx="64">
                  <c:v>-1.6423601926558178</c:v>
                </c:pt>
                <c:pt idx="65">
                  <c:v>-1.6300501877779678</c:v>
                </c:pt>
                <c:pt idx="66">
                  <c:v>-1.6175771792397104</c:v>
                </c:pt>
                <c:pt idx="67">
                  <c:v>-1.6049424143315056</c:v>
                </c:pt>
                <c:pt idx="68">
                  <c:v>-1.5921471565193155</c:v>
                </c:pt>
                <c:pt idx="69">
                  <c:v>-1.5791926853182583</c:v>
                </c:pt>
                <c:pt idx="70">
                  <c:v>-1.5660802961646587</c:v>
                </c:pt>
                <c:pt idx="71">
                  <c:v>-1.5528113002865052</c:v>
                </c:pt>
                <c:pt idx="72">
                  <c:v>-1.5393870245723285</c:v>
                </c:pt>
                <c:pt idx="73">
                  <c:v>-1.5258088114385122</c:v>
                </c:pt>
                <c:pt idx="74">
                  <c:v>-1.5120780186950555</c:v>
                </c:pt>
                <c:pt idx="75">
                  <c:v>-1.4981960194097899</c:v>
                </c:pt>
                <c:pt idx="76">
                  <c:v>-1.4841642017710759</c:v>
                </c:pt>
                <c:pt idx="77">
                  <c:v>-1.4699839689489842</c:v>
                </c:pt>
                <c:pt idx="78">
                  <c:v>-1.4556567389549802</c:v>
                </c:pt>
                <c:pt idx="79">
                  <c:v>-1.441183944500124</c:v>
                </c:pt>
                <c:pt idx="80">
                  <c:v>-1.4265670328518</c:v>
                </c:pt>
                <c:pt idx="81">
                  <c:v>-1.4118074656889932</c:v>
                </c:pt>
                <c:pt idx="82">
                  <c:v>-1.39690671895612</c:v>
                </c:pt>
                <c:pt idx="83">
                  <c:v>-1.3818662827154358</c:v>
                </c:pt>
                <c:pt idx="84">
                  <c:v>-1.3666876609980316</c:v>
                </c:pt>
                <c:pt idx="85">
                  <c:v>-1.35137237165343</c:v>
                </c:pt>
                <c:pt idx="86">
                  <c:v>-1.3359219461978031</c:v>
                </c:pt>
                <c:pt idx="87">
                  <c:v>-1.320337929660821</c:v>
                </c:pt>
                <c:pt idx="88">
                  <c:v>-1.3046218804311507</c:v>
                </c:pt>
                <c:pt idx="89">
                  <c:v>-1.2887753701006188</c:v>
                </c:pt>
                <c:pt idx="90">
                  <c:v>-1.2727999833070522</c:v>
                </c:pt>
                <c:pt idx="91">
                  <c:v>-1.2566973175758185</c:v>
                </c:pt>
                <c:pt idx="92">
                  <c:v>-1.2404689831600713</c:v>
                </c:pt>
                <c:pt idx="93">
                  <c:v>-1.2241166028797288</c:v>
                </c:pt>
                <c:pt idx="94">
                  <c:v>-1.2076418119591923</c:v>
                </c:pt>
                <c:pt idx="95">
                  <c:v>-1.1910462578638246</c:v>
                </c:pt>
                <c:pt idx="96">
                  <c:v>-1.1743316001352055</c:v>
                </c:pt>
                <c:pt idx="97">
                  <c:v>-1.1574995102251797</c:v>
                </c:pt>
                <c:pt idx="98">
                  <c:v>-1.1405516713287105</c:v>
                </c:pt>
                <c:pt idx="99">
                  <c:v>-1.1234897782155653</c:v>
                </c:pt>
                <c:pt idx="100">
                  <c:v>-1.106315537060837</c:v>
                </c:pt>
                <c:pt idx="101">
                  <c:v>-1.0890306652743293</c:v>
                </c:pt>
                <c:pt idx="102">
                  <c:v>-1.0716368913288163</c:v>
                </c:pt>
                <c:pt idx="103">
                  <c:v>-1.0541359545871987</c:v>
                </c:pt>
                <c:pt idx="104">
                  <c:v>-1.036529605128566</c:v>
                </c:pt>
                <c:pt idx="105">
                  <c:v>-1.0188196035731918</c:v>
                </c:pt>
                <c:pt idx="106">
                  <c:v>-1.0010077209064738</c:v>
                </c:pt>
                <c:pt idx="107">
                  <c:v>-0.9830957383018358</c:v>
                </c:pt>
                <c:pt idx="108">
                  <c:v>-0.9650854469426111</c:v>
                </c:pt>
                <c:pt idx="109">
                  <c:v>-0.9469786478429274</c:v>
                </c:pt>
                <c:pt idx="110">
                  <c:v>-0.9287771516676058</c:v>
                </c:pt>
                <c:pt idx="111">
                  <c:v>-0.9104827785510955</c:v>
                </c:pt>
                <c:pt idx="112">
                  <c:v>-0.8920973579154635</c:v>
                </c:pt>
                <c:pt idx="113">
                  <c:v>-0.8736227282874522</c:v>
                </c:pt>
                <c:pt idx="114">
                  <c:v>-0.8550607371146284</c:v>
                </c:pt>
                <c:pt idx="115">
                  <c:v>-0.8364132405806411</c:v>
                </c:pt>
                <c:pt idx="116">
                  <c:v>-0.8176821034196048</c:v>
                </c:pt>
                <c:pt idx="117">
                  <c:v>-0.7988691987296258</c:v>
                </c:pt>
                <c:pt idx="118">
                  <c:v>-0.7799764077854962</c:v>
                </c:pt>
                <c:pt idx="119">
                  <c:v>-0.761005619850566</c:v>
                </c:pt>
                <c:pt idx="120">
                  <c:v>-0.7419587319878199</c:v>
                </c:pt>
                <c:pt idx="121">
                  <c:v>-0.722837648870172</c:v>
                </c:pt>
                <c:pt idx="122">
                  <c:v>-0.7036442825899999</c:v>
                </c:pt>
                <c:pt idx="123">
                  <c:v>-0.6843805524679368</c:v>
                </c:pt>
                <c:pt idx="124">
                  <c:v>-0.6650483848609422</c:v>
                </c:pt>
                <c:pt idx="125">
                  <c:v>-0.6456497129696669</c:v>
                </c:pt>
                <c:pt idx="126">
                  <c:v>-0.6261864766451343</c:v>
                </c:pt>
                <c:pt idx="127">
                  <c:v>-0.6066606221947574</c:v>
                </c:pt>
                <c:pt idx="128">
                  <c:v>-0.5870741021877096</c:v>
                </c:pt>
                <c:pt idx="129">
                  <c:v>-0.56742887525967</c:v>
                </c:pt>
                <c:pt idx="130">
                  <c:v>-0.5477269059169603</c:v>
                </c:pt>
                <c:pt idx="131">
                  <c:v>-0.5279701643400964</c:v>
                </c:pt>
                <c:pt idx="132">
                  <c:v>-0.5081606261867722</c:v>
                </c:pt>
                <c:pt idx="133">
                  <c:v>-0.488300272394295</c:v>
                </c:pt>
                <c:pt idx="134">
                  <c:v>-0.4683910889814941</c:v>
                </c:pt>
                <c:pt idx="135">
                  <c:v>-0.4484350668501196</c:v>
                </c:pt>
                <c:pt idx="136">
                  <c:v>-0.4284342015857545</c:v>
                </c:pt>
                <c:pt idx="137">
                  <c:v>-0.4083904932582584</c:v>
                </c:pt>
                <c:pt idx="138">
                  <c:v>-0.3883059462217611</c:v>
                </c:pt>
                <c:pt idx="139">
                  <c:v>-0.36818256891422846</c:v>
                </c:pt>
                <c:pt idx="140">
                  <c:v>-0.348022373656622</c:v>
                </c:pt>
                <c:pt idx="141">
                  <c:v>-0.32782737645166765</c:v>
                </c:pt>
                <c:pt idx="142">
                  <c:v>-0.30759959678225685</c:v>
                </c:pt>
                <c:pt idx="143">
                  <c:v>-0.2873410574094999</c:v>
                </c:pt>
                <c:pt idx="144">
                  <c:v>-0.26705378417045206</c:v>
                </c:pt>
                <c:pt idx="145">
                  <c:v>-0.2467398057755311</c:v>
                </c:pt>
                <c:pt idx="146">
                  <c:v>-0.22640115360564858</c:v>
                </c:pt>
                <c:pt idx="147">
                  <c:v>-0.2060398615090725</c:v>
                </c:pt>
                <c:pt idx="148">
                  <c:v>-0.18565796559804465</c:v>
                </c:pt>
                <c:pt idx="149">
                  <c:v>-0.1652575040451716</c:v>
                </c:pt>
                <c:pt idx="150">
                  <c:v>-0.14484051687960814</c:v>
                </c:pt>
                <c:pt idx="151">
                  <c:v>-0.12440904578305682</c:v>
                </c:pt>
                <c:pt idx="152">
                  <c:v>-0.10396513388560102</c:v>
                </c:pt>
                <c:pt idx="153">
                  <c:v>-0.0835108255613938</c:v>
                </c:pt>
                <c:pt idx="154">
                  <c:v>-0.06304816622422274</c:v>
                </c:pt>
                <c:pt idx="155">
                  <c:v>-0.042579202122969236</c:v>
                </c:pt>
                <c:pt idx="156">
                  <c:v>-0.022105980136985795</c:v>
                </c:pt>
                <c:pt idx="157">
                  <c:v>-0.0016305475714104279</c:v>
                </c:pt>
                <c:pt idx="158">
                  <c:v>0.018845048047563297</c:v>
                </c:pt>
                <c:pt idx="159">
                  <c:v>0.03931875917743642</c:v>
                </c:pt>
                <c:pt idx="160">
                  <c:v>0.059788538464157326</c:v>
                </c:pt>
                <c:pt idx="161">
                  <c:v>0.08025233894685561</c:v>
                </c:pt>
                <c:pt idx="162">
                  <c:v>0.10070811426253576</c:v>
                </c:pt>
                <c:pt idx="163">
                  <c:v>0.12115381885071237</c:v>
                </c:pt>
                <c:pt idx="164">
                  <c:v>0.14158740815796553</c:v>
                </c:pt>
                <c:pt idx="165">
                  <c:v>0.16200683884239214</c:v>
                </c:pt>
                <c:pt idx="166">
                  <c:v>0.18241006897793965</c:v>
                </c:pt>
                <c:pt idx="167">
                  <c:v>0.2027950582585972</c:v>
                </c:pt>
                <c:pt idx="168">
                  <c:v>0.2231597682024242</c:v>
                </c:pt>
                <c:pt idx="169">
                  <c:v>0.24350216235539687</c:v>
                </c:pt>
                <c:pt idx="170">
                  <c:v>0.2638202064950519</c:v>
                </c:pt>
                <c:pt idx="171">
                  <c:v>0.28411186883390677</c:v>
                </c:pt>
                <c:pt idx="172">
                  <c:v>0.30437512022263724</c:v>
                </c:pt>
                <c:pt idx="173">
                  <c:v>0.32460793435299085</c:v>
                </c:pt>
                <c:pt idx="174">
                  <c:v>0.34480828796041463</c:v>
                </c:pt>
                <c:pt idx="175">
                  <c:v>0.3649741610263816</c:v>
                </c:pt>
                <c:pt idx="176">
                  <c:v>0.38510353698039007</c:v>
                </c:pt>
                <c:pt idx="177">
                  <c:v>0.40519440290161907</c:v>
                </c:pt>
                <c:pt idx="178">
                  <c:v>0.425244749720219</c:v>
                </c:pt>
                <c:pt idx="179">
                  <c:v>0.445252572418216</c:v>
                </c:pt>
                <c:pt idx="180">
                  <c:v>0.465215870230014</c:v>
                </c:pt>
                <c:pt idx="181">
                  <c:v>0.4851326468424676</c:v>
                </c:pt>
                <c:pt idx="182">
                  <c:v>0.5050009105945127</c:v>
                </c:pt>
                <c:pt idx="183">
                  <c:v>0.5248186746763311</c:v>
                </c:pt>
                <c:pt idx="184">
                  <c:v>0.5445839573280292</c:v>
                </c:pt>
                <c:pt idx="185">
                  <c:v>0.5642947820378129</c:v>
                </c:pt>
                <c:pt idx="186">
                  <c:v>0.5839491777396373</c:v>
                </c:pt>
                <c:pt idx="187">
                  <c:v>0.6035451790103101</c:v>
                </c:pt>
                <c:pt idx="188">
                  <c:v>0.6230808262660341</c:v>
                </c:pt>
                <c:pt idx="189">
                  <c:v>0.6425541659583641</c:v>
                </c:pt>
                <c:pt idx="190">
                  <c:v>0.6619632507695588</c:v>
                </c:pt>
                <c:pt idx="191">
                  <c:v>0.6813061398073101</c:v>
                </c:pt>
                <c:pt idx="192">
                  <c:v>0.7005808987988342</c:v>
                </c:pt>
                <c:pt idx="193">
                  <c:v>0.7197856002842938</c:v>
                </c:pt>
                <c:pt idx="194">
                  <c:v>0.7389183238095444</c:v>
                </c:pt>
                <c:pt idx="195">
                  <c:v>0.7579771561181774</c:v>
                </c:pt>
                <c:pt idx="196">
                  <c:v>0.7769601913428439</c:v>
                </c:pt>
                <c:pt idx="197">
                  <c:v>0.7958655311958408</c:v>
                </c:pt>
                <c:pt idx="198">
                  <c:v>0.8146912851589373</c:v>
                </c:pt>
                <c:pt idx="199">
                  <c:v>0.8334355706724248</c:v>
                </c:pt>
                <c:pt idx="200">
                  <c:v>0.8520965133233726</c:v>
                </c:pt>
                <c:pt idx="201">
                  <c:v>0.8706722470330656</c:v>
                </c:pt>
                <c:pt idx="202">
                  <c:v>0.8891609142436139</c:v>
                </c:pt>
                <c:pt idx="203">
                  <c:v>0.9075606661037021</c:v>
                </c:pt>
                <c:pt idx="204">
                  <c:v>0.9258696626534787</c:v>
                </c:pt>
                <c:pt idx="205">
                  <c:v>0.9440860730085446</c:v>
                </c:pt>
                <c:pt idx="206">
                  <c:v>0.9622080755430463</c:v>
                </c:pt>
                <c:pt idx="207">
                  <c:v>0.9802338580718303</c:v>
                </c:pt>
                <c:pt idx="208">
                  <c:v>0.9981616180316667</c:v>
                </c:pt>
                <c:pt idx="209">
                  <c:v>1.0159895626614976</c:v>
                </c:pt>
                <c:pt idx="210">
                  <c:v>1.0337159091817183</c:v>
                </c:pt>
                <c:pt idx="211">
                  <c:v>1.051338884972447</c:v>
                </c:pt>
                <c:pt idx="212">
                  <c:v>1.0688567277507925</c:v>
                </c:pt>
                <c:pt idx="213">
                  <c:v>1.086267685747073</c:v>
                </c:pt>
                <c:pt idx="214">
                  <c:v>1.1035700178799994</c:v>
                </c:pt>
                <c:pt idx="215">
                  <c:v>1.1207619939307756</c:v>
                </c:pt>
                <c:pt idx="216">
                  <c:v>1.1378418947161248</c:v>
                </c:pt>
                <c:pt idx="217">
                  <c:v>1.1548080122602002</c:v>
                </c:pt>
                <c:pt idx="218">
                  <c:v>1.171658649965387</c:v>
                </c:pt>
                <c:pt idx="219">
                  <c:v>1.1883921227819554</c:v>
                </c:pt>
                <c:pt idx="220">
                  <c:v>1.2050067573765697</c:v>
                </c:pt>
                <c:pt idx="221">
                  <c:v>1.221500892299615</c:v>
                </c:pt>
                <c:pt idx="222">
                  <c:v>1.2378728781513446</c:v>
                </c:pt>
                <c:pt idx="223">
                  <c:v>1.2541210777468161</c:v>
                </c:pt>
                <c:pt idx="224">
                  <c:v>1.2702438662796107</c:v>
                </c:pt>
                <c:pt idx="225">
                  <c:v>1.2862396314843099</c:v>
                </c:pt>
                <c:pt idx="226">
                  <c:v>1.302106773797723</c:v>
                </c:pt>
                <c:pt idx="227">
                  <c:v>1.3178437065188426</c:v>
                </c:pt>
                <c:pt idx="228">
                  <c:v>1.333448855967509</c:v>
                </c:pt>
                <c:pt idx="229">
                  <c:v>1.3489206616417835</c:v>
                </c:pt>
                <c:pt idx="230">
                  <c:v>1.3642575763739897</c:v>
                </c:pt>
                <c:pt idx="231">
                  <c:v>1.3794580664854366</c:v>
                </c:pt>
                <c:pt idx="232">
                  <c:v>1.394520611939779</c:v>
                </c:pt>
                <c:pt idx="233">
                  <c:v>1.4094437064950245</c:v>
                </c:pt>
                <c:pt idx="234">
                  <c:v>1.4242258578541525</c:v>
                </c:pt>
                <c:pt idx="235">
                  <c:v>1.4388655878143464</c:v>
                </c:pt>
                <c:pt idx="236">
                  <c:v>1.453361432414809</c:v>
                </c:pt>
                <c:pt idx="237">
                  <c:v>1.4677119420831612</c:v>
                </c:pt>
                <c:pt idx="238">
                  <c:v>1.4819156817803938</c:v>
                </c:pt>
                <c:pt idx="239">
                  <c:v>1.4959712311443747</c:v>
                </c:pt>
                <c:pt idx="240">
                  <c:v>1.509877184631879</c:v>
                </c:pt>
                <c:pt idx="241">
                  <c:v>1.5236321516591476</c:v>
                </c:pt>
                <c:pt idx="242">
                  <c:v>1.5372347567409388</c:v>
                </c:pt>
                <c:pt idx="243">
                  <c:v>1.5506836396280808</c:v>
                </c:pt>
                <c:pt idx="244">
                  <c:v>1.563977455443492</c:v>
                </c:pt>
                <c:pt idx="245">
                  <c:v>1.5771148748166692</c:v>
                </c:pt>
                <c:pt idx="246">
                  <c:v>1.590094584016623</c:v>
                </c:pt>
                <c:pt idx="247">
                  <c:v>1.6029152850832493</c:v>
                </c:pt>
                <c:pt idx="248">
                  <c:v>1.6155756959571255</c:v>
                </c:pt>
                <c:pt idx="249">
                  <c:v>1.6280745506077148</c:v>
                </c:pt>
                <c:pt idx="250">
                  <c:v>1.640410599159967</c:v>
                </c:pt>
                <c:pt idx="251">
                  <c:v>1.6525826080193078</c:v>
                </c:pt>
                <c:pt idx="252">
                  <c:v>1.6645893599949941</c:v>
                </c:pt>
                <c:pt idx="253">
                  <c:v>1.6764296544218342</c:v>
                </c:pt>
                <c:pt idx="254">
                  <c:v>1.6881023072802526</c:v>
                </c:pt>
                <c:pt idx="255">
                  <c:v>1.6996061513146896</c:v>
                </c:pt>
                <c:pt idx="256">
                  <c:v>1.71094003615033</c:v>
                </c:pt>
                <c:pt idx="257">
                  <c:v>1.7221028284081328</c:v>
                </c:pt>
                <c:pt idx="258">
                  <c:v>1.733093411818176</c:v>
                </c:pt>
                <c:pt idx="259">
                  <c:v>1.743910687331277</c:v>
                </c:pt>
                <c:pt idx="260">
                  <c:v>1.7545535732288993</c:v>
                </c:pt>
                <c:pt idx="261">
                  <c:v>1.7650210052313213</c:v>
                </c:pt>
                <c:pt idx="262">
                  <c:v>1.7753119366040666</c:v>
                </c:pt>
                <c:pt idx="263">
                  <c:v>1.7854253382625727</c:v>
                </c:pt>
                <c:pt idx="264">
                  <c:v>1.795360198875103</c:v>
                </c:pt>
                <c:pt idx="265">
                  <c:v>1.8051155249638728</c:v>
                </c:pt>
                <c:pt idx="266">
                  <c:v>1.814690341004405</c:v>
                </c:pt>
                <c:pt idx="267">
                  <c:v>1.8240836895230734</c:v>
                </c:pt>
                <c:pt idx="268">
                  <c:v>1.8332946311928544</c:v>
                </c:pt>
                <c:pt idx="269">
                  <c:v>1.8423222449272565</c:v>
                </c:pt>
                <c:pt idx="270">
                  <c:v>1.8511656279724293</c:v>
                </c:pt>
                <c:pt idx="271">
                  <c:v>1.8598238959974376</c:v>
                </c:pt>
                <c:pt idx="272">
                  <c:v>1.8682961831826947</c:v>
                </c:pt>
                <c:pt idx="273">
                  <c:v>1.8765816423065416</c:v>
                </c:pt>
                <c:pt idx="274">
                  <c:v>1.8846794448299704</c:v>
                </c:pt>
                <c:pt idx="275">
                  <c:v>1.8925887809794772</c:v>
                </c:pt>
                <c:pt idx="276">
                  <c:v>1.900308859828038</c:v>
                </c:pt>
                <c:pt idx="277">
                  <c:v>1.907838909374202</c:v>
                </c:pt>
                <c:pt idx="278">
                  <c:v>1.9151781766192886</c:v>
                </c:pt>
                <c:pt idx="279">
                  <c:v>1.92232592764269</c:v>
                </c:pt>
                <c:pt idx="280">
                  <c:v>1.9292814476752596</c:v>
                </c:pt>
                <c:pt idx="281">
                  <c:v>1.9360440411707915</c:v>
                </c:pt>
                <c:pt idx="282">
                  <c:v>1.9426130318755706</c:v>
                </c:pt>
                <c:pt idx="283">
                  <c:v>1.948987762896001</c:v>
                </c:pt>
                <c:pt idx="284">
                  <c:v>1.9551675967642932</c:v>
                </c:pt>
                <c:pt idx="285">
                  <c:v>1.9611519155022095</c:v>
                </c:pt>
                <c:pt idx="286">
                  <c:v>1.966940120682863</c:v>
                </c:pt>
                <c:pt idx="287">
                  <c:v>1.9725316334905605</c:v>
                </c:pt>
                <c:pt idx="288">
                  <c:v>1.9779258947786789</c:v>
                </c:pt>
                <c:pt idx="289">
                  <c:v>1.983122365125586</c:v>
                </c:pt>
                <c:pt idx="290">
                  <c:v>1.988120524888577</c:v>
                </c:pt>
                <c:pt idx="291">
                  <c:v>1.9929198742558403</c:v>
                </c:pt>
                <c:pt idx="292">
                  <c:v>1.9975199332964393</c:v>
                </c:pt>
                <c:pt idx="293">
                  <c:v>2.0019202420083033</c:v>
                </c:pt>
                <c:pt idx="294">
                  <c:v>2.0061203603642275</c:v>
                </c:pt>
                <c:pt idx="295">
                  <c:v>2.010119868355877</c:v>
                </c:pt>
                <c:pt idx="296">
                  <c:v>2.0139183660357847</c:v>
                </c:pt>
                <c:pt idx="297">
                  <c:v>2.017515473557349</c:v>
                </c:pt>
                <c:pt idx="298">
                  <c:v>2.0209108312128143</c:v>
                </c:pt>
                <c:pt idx="299">
                  <c:v>2.0241040994692456</c:v>
                </c:pt>
                <c:pt idx="300">
                  <c:v>2.027094959002478</c:v>
                </c:pt>
                <c:pt idx="301">
                  <c:v>2.02988311072905</c:v>
                </c:pt>
                <c:pt idx="302">
                  <c:v>2.032468275836112</c:v>
                </c:pt>
                <c:pt idx="303">
                  <c:v>2.0348501958093093</c:v>
                </c:pt>
                <c:pt idx="304">
                  <c:v>2.037028632458628</c:v>
                </c:pt>
                <c:pt idx="305">
                  <c:v>2.039003367942219</c:v>
                </c:pt>
                <c:pt idx="306">
                  <c:v>2.04077420478818</c:v>
                </c:pt>
                <c:pt idx="307">
                  <c:v>2.0423409659143013</c:v>
                </c:pt>
                <c:pt idx="308">
                  <c:v>2.0437034946457766</c:v>
                </c:pt>
                <c:pt idx="309">
                  <c:v>2.044861654730868</c:v>
                </c:pt>
                <c:pt idx="310">
                  <c:v>2.0458153303545314</c:v>
                </c:pt>
                <c:pt idx="311">
                  <c:v>2.0465644261500002</c:v>
                </c:pt>
                <c:pt idx="312">
                  <c:v>2.0471088672083186</c:v>
                </c:pt>
                <c:pt idx="313">
                  <c:v>2.0474485990858344</c:v>
                </c:pt>
                <c:pt idx="314">
                  <c:v>2.0475835878096436</c:v>
                </c:pt>
                <c:pt idx="315">
                  <c:v>2.0475138198809857</c:v>
                </c:pt>
                <c:pt idx="316">
                  <c:v>2.047239302276595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Momente!$M$4</c:f>
              <c:strCache>
                <c:ptCount val="1"/>
                <c:pt idx="0">
                  <c:v>T45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Momente!$A$5:$A$321</c:f>
              <c:numCache/>
            </c:numRef>
          </c:xVal>
          <c:yVal>
            <c:numRef>
              <c:f>Momente!$M$5:$M$321</c:f>
              <c:numCache>
                <c:ptCount val="317"/>
                <c:pt idx="0">
                  <c:v>-2.4420800981680304</c:v>
                </c:pt>
                <c:pt idx="1">
                  <c:v>-2.441957995180652</c:v>
                </c:pt>
                <c:pt idx="2">
                  <c:v>-2.4415916984287134</c:v>
                </c:pt>
                <c:pt idx="3">
                  <c:v>-2.4409812445415855</c:v>
                </c:pt>
                <c:pt idx="4">
                  <c:v>-2.4401266945641473</c:v>
                </c:pt>
                <c:pt idx="5">
                  <c:v>-2.4390281339506856</c:v>
                </c:pt>
                <c:pt idx="6">
                  <c:v>-2.437685672556345</c:v>
                </c:pt>
                <c:pt idx="7">
                  <c:v>-2.436099444626146</c:v>
                </c:pt>
                <c:pt idx="8">
                  <c:v>-2.434269608781561</c:v>
                </c:pt>
                <c:pt idx="9">
                  <c:v>-2.4321963480046493</c:v>
                </c:pt>
                <c:pt idx="10">
                  <c:v>-2.4298798696197608</c:v>
                </c:pt>
                <c:pt idx="11">
                  <c:v>-2.427320405272803</c:v>
                </c:pt>
                <c:pt idx="12">
                  <c:v>-2.4245182109080785</c:v>
                </c:pt>
                <c:pt idx="13">
                  <c:v>-2.421473566742688</c:v>
                </c:pt>
                <c:pt idx="14">
                  <c:v>-2.418186777238511</c:v>
                </c:pt>
                <c:pt idx="15">
                  <c:v>-2.414658171071759</c:v>
                </c:pt>
                <c:pt idx="16">
                  <c:v>-2.410888101100109</c:v>
                </c:pt>
                <c:pt idx="17">
                  <c:v>-2.4068769443274154</c:v>
                </c:pt>
                <c:pt idx="18">
                  <c:v>-2.4026251018660134</c:v>
                </c:pt>
                <c:pt idx="19">
                  <c:v>-2.3981329988966054</c:v>
                </c:pt>
                <c:pt idx="20">
                  <c:v>-2.3934010846257454</c:v>
                </c:pt>
                <c:pt idx="21">
                  <c:v>-2.3884298322409165</c:v>
                </c:pt>
                <c:pt idx="22">
                  <c:v>-2.3832197388632155</c:v>
                </c:pt>
                <c:pt idx="23">
                  <c:v>-2.3777713254976383</c:v>
                </c:pt>
                <c:pt idx="24">
                  <c:v>-2.37208513698098</c:v>
                </c:pt>
                <c:pt idx="25">
                  <c:v>-2.366161741927356</c:v>
                </c:pt>
                <c:pt idx="26">
                  <c:v>-2.360001732671333</c:v>
                </c:pt>
                <c:pt idx="27">
                  <c:v>-2.3536057252087046</c:v>
                </c:pt>
                <c:pt idx="28">
                  <c:v>-2.346974359134887</c:v>
                </c:pt>
                <c:pt idx="29">
                  <c:v>-2.3401082975809615</c:v>
                </c:pt>
                <c:pt idx="30">
                  <c:v>-2.3330082271473613</c:v>
                </c:pt>
                <c:pt idx="31">
                  <c:v>-2.3256748578352138</c:v>
                </c:pt>
                <c:pt idx="32">
                  <c:v>-2.318108922975339</c:v>
                </c:pt>
                <c:pt idx="33">
                  <c:v>-2.310311179154917</c:v>
                </c:pt>
                <c:pt idx="34">
                  <c:v>-2.302282406141832</c:v>
                </c:pt>
                <c:pt idx="35">
                  <c:v>-2.294023406806696</c:v>
                </c:pt>
                <c:pt idx="36">
                  <c:v>-2.2855350070425593</c:v>
                </c:pt>
                <c:pt idx="37">
                  <c:v>-2.276818055682324</c:v>
                </c:pt>
                <c:pt idx="38">
                  <c:v>-2.267873424413862</c:v>
                </c:pt>
                <c:pt idx="39">
                  <c:v>-2.2587020076928477</c:v>
                </c:pt>
                <c:pt idx="40">
                  <c:v>-2.2493047226533096</c:v>
                </c:pt>
                <c:pt idx="41">
                  <c:v>-2.2396825090159203</c:v>
                </c:pt>
                <c:pt idx="42">
                  <c:v>-2.2298363289940246</c:v>
                </c:pt>
                <c:pt idx="43">
                  <c:v>-2.219767167197421</c:v>
                </c:pt>
                <c:pt idx="44">
                  <c:v>-2.2094760305338967</c:v>
                </c:pt>
                <c:pt idx="45">
                  <c:v>-2.1989639481085437</c:v>
                </c:pt>
                <c:pt idx="46">
                  <c:v>-2.1882319711208433</c:v>
                </c:pt>
                <c:pt idx="47">
                  <c:v>-2.1772811727595522</c:v>
                </c:pt>
                <c:pt idx="48">
                  <c:v>-2.166112648095379</c:v>
                </c:pt>
                <c:pt idx="49">
                  <c:v>-2.1547275139714843</c:v>
                </c:pt>
                <c:pt idx="50">
                  <c:v>-2.1431269088917935</c:v>
                </c:pt>
                <c:pt idx="51">
                  <c:v>-2.131311992907146</c:v>
                </c:pt>
                <c:pt idx="52">
                  <c:v>-2.119283947499295</c:v>
                </c:pt>
                <c:pt idx="53">
                  <c:v>-2.107043975462758</c:v>
                </c:pt>
                <c:pt idx="54">
                  <c:v>-2.0945933007845396</c:v>
                </c:pt>
                <c:pt idx="55">
                  <c:v>-2.081933168521731</c:v>
                </c:pt>
                <c:pt idx="56">
                  <c:v>-2.069064844677009</c:v>
                </c:pt>
                <c:pt idx="57">
                  <c:v>-2.0559896160720337</c:v>
                </c:pt>
                <c:pt idx="58">
                  <c:v>-2.0427087902187706</c:v>
                </c:pt>
                <c:pt idx="59">
                  <c:v>-2.0292236951887372</c:v>
                </c:pt>
                <c:pt idx="60">
                  <c:v>-2.015535679480199</c:v>
                </c:pt>
                <c:pt idx="61">
                  <c:v>-2.00164611188332</c:v>
                </c:pt>
                <c:pt idx="62">
                  <c:v>-1.987556381343286</c:v>
                </c:pt>
                <c:pt idx="63">
                  <c:v>-1.9732678968214088</c:v>
                </c:pt>
                <c:pt idx="64">
                  <c:v>-1.9587820871542343</c:v>
                </c:pt>
                <c:pt idx="65">
                  <c:v>-1.9441004009106573</c:v>
                </c:pt>
                <c:pt idx="66">
                  <c:v>-1.9292243062470669</c:v>
                </c:pt>
                <c:pt idx="67">
                  <c:v>-1.9141552907605333</c:v>
                </c:pt>
                <c:pt idx="68">
                  <c:v>-1.8988948613400485</c:v>
                </c:pt>
                <c:pt idx="69">
                  <c:v>-1.8834445440158365</c:v>
                </c:pt>
                <c:pt idx="70">
                  <c:v>-1.867805883806755</c:v>
                </c:pt>
                <c:pt idx="71">
                  <c:v>-1.8519804445657921</c:v>
                </c:pt>
                <c:pt idx="72">
                  <c:v>-1.8359698088236849</c:v>
                </c:pt>
                <c:pt idx="73">
                  <c:v>-1.8197755776306648</c:v>
                </c:pt>
                <c:pt idx="74">
                  <c:v>-1.8033993703963562</c:v>
                </c:pt>
                <c:pt idx="75">
                  <c:v>-1.7868428247278354</c:v>
                </c:pt>
                <c:pt idx="76">
                  <c:v>-1.7701075962658734</c:v>
                </c:pt>
                <c:pt idx="77">
                  <c:v>-1.753195358519369</c:v>
                </c:pt>
                <c:pt idx="78">
                  <c:v>-1.7361078026980037</c:v>
                </c:pt>
                <c:pt idx="79">
                  <c:v>-1.718846637543121</c:v>
                </c:pt>
                <c:pt idx="80">
                  <c:v>-1.7014135891568511</c:v>
                </c:pt>
                <c:pt idx="81">
                  <c:v>-1.6838104008295056</c:v>
                </c:pt>
                <c:pt idx="82">
                  <c:v>-1.6660388328652478</c:v>
                </c:pt>
                <c:pt idx="83">
                  <c:v>-1.6481006624060646</c:v>
                </c:pt>
                <c:pt idx="84">
                  <c:v>-1.6299976832540528</c:v>
                </c:pt>
                <c:pt idx="85">
                  <c:v>-1.6117317056920428</c:v>
                </c:pt>
                <c:pt idx="86">
                  <c:v>-1.5933045563025692</c:v>
                </c:pt>
                <c:pt idx="87">
                  <c:v>-1.5747180777852143</c:v>
                </c:pt>
                <c:pt idx="88">
                  <c:v>-1.5559741287723416</c:v>
                </c:pt>
                <c:pt idx="89">
                  <c:v>-1.537074583643233</c:v>
                </c:pt>
                <c:pt idx="90">
                  <c:v>-1.5180213323366503</c:v>
                </c:pt>
                <c:pt idx="91">
                  <c:v>-1.4988162801618483</c:v>
                </c:pt>
                <c:pt idx="92">
                  <c:v>-1.4794613476080392</c:v>
                </c:pt>
                <c:pt idx="93">
                  <c:v>-1.4599584701523498</c:v>
                </c:pt>
                <c:pt idx="94">
                  <c:v>-1.4403095980662732</c:v>
                </c:pt>
                <c:pt idx="95">
                  <c:v>-1.4205166962206441</c:v>
                </c:pt>
                <c:pt idx="96">
                  <c:v>-1.4005817438891526</c:v>
                </c:pt>
                <c:pt idx="97">
                  <c:v>-1.3805067345504198</c:v>
                </c:pt>
                <c:pt idx="98">
                  <c:v>-1.3602936756886501</c:v>
                </c:pt>
                <c:pt idx="99">
                  <c:v>-1.339944588592886</c:v>
                </c:pt>
                <c:pt idx="100">
                  <c:v>-1.31946150815488</c:v>
                </c:pt>
                <c:pt idx="101">
                  <c:v>-1.2988464826656057</c:v>
                </c:pt>
                <c:pt idx="102">
                  <c:v>-1.2781015736104329</c:v>
                </c:pt>
                <c:pt idx="103">
                  <c:v>-1.2572288554629805</c:v>
                </c:pt>
                <c:pt idx="104">
                  <c:v>-1.2362304154776693</c:v>
                </c:pt>
                <c:pt idx="105">
                  <c:v>-1.2151083534809985</c:v>
                </c:pt>
                <c:pt idx="106">
                  <c:v>-1.1938647816615664</c:v>
                </c:pt>
                <c:pt idx="107">
                  <c:v>-1.1725018243588525</c:v>
                </c:pt>
                <c:pt idx="108">
                  <c:v>-1.151021617850784</c:v>
                </c:pt>
                <c:pt idx="109">
                  <c:v>-1.129426310140112</c:v>
                </c:pt>
                <c:pt idx="110">
                  <c:v>-1.1077180607396118</c:v>
                </c:pt>
                <c:pt idx="111">
                  <c:v>-1.0858990404561326</c:v>
                </c:pt>
                <c:pt idx="112">
                  <c:v>-1.0639714311735207</c:v>
                </c:pt>
                <c:pt idx="113">
                  <c:v>-1.0419374256344318</c:v>
                </c:pt>
                <c:pt idx="114">
                  <c:v>-1.0197992272210572</c:v>
                </c:pt>
                <c:pt idx="115">
                  <c:v>-0.9975590497347906</c:v>
                </c:pt>
                <c:pt idx="116">
                  <c:v>-0.9752191171748468</c:v>
                </c:pt>
                <c:pt idx="117">
                  <c:v>-0.9527816635158655</c:v>
                </c:pt>
                <c:pt idx="118">
                  <c:v>-0.9302489324845146</c:v>
                </c:pt>
                <c:pt idx="119">
                  <c:v>-0.9076231773351201</c:v>
                </c:pt>
                <c:pt idx="120">
                  <c:v>-0.8849066606243422</c:v>
                </c:pt>
                <c:pt idx="121">
                  <c:v>-0.8621016539849218</c:v>
                </c:pt>
                <c:pt idx="122">
                  <c:v>-0.8392104378985182</c:v>
                </c:pt>
                <c:pt idx="123">
                  <c:v>-0.8162353014676648</c:v>
                </c:pt>
                <c:pt idx="124">
                  <c:v>-0.7931785421868581</c:v>
                </c:pt>
                <c:pt idx="125">
                  <c:v>-0.7700424657128131</c:v>
                </c:pt>
                <c:pt idx="126">
                  <c:v>-0.7468293856338964</c:v>
                </c:pt>
                <c:pt idx="127">
                  <c:v>-0.7235416232387722</c:v>
                </c:pt>
                <c:pt idx="128">
                  <c:v>-0.7001815072842734</c:v>
                </c:pt>
                <c:pt idx="129">
                  <c:v>-0.6767513737625287</c:v>
                </c:pt>
                <c:pt idx="130">
                  <c:v>-0.6532535656673654</c:v>
                </c:pt>
                <c:pt idx="131">
                  <c:v>-0.6296904327600118</c:v>
                </c:pt>
                <c:pt idx="132">
                  <c:v>-0.6060643313341221</c:v>
                </c:pt>
                <c:pt idx="133">
                  <c:v>-0.582377623980151</c:v>
                </c:pt>
                <c:pt idx="134">
                  <c:v>-0.5586326793490951</c:v>
                </c:pt>
                <c:pt idx="135">
                  <c:v>-0.53483187191563</c:v>
                </c:pt>
                <c:pt idx="136">
                  <c:v>-0.5109775817406649</c:v>
                </c:pt>
                <c:pt idx="137">
                  <c:v>-0.48707219423333903</c:v>
                </c:pt>
                <c:pt idx="138">
                  <c:v>-0.46311809991248254</c:v>
                </c:pt>
                <c:pt idx="139">
                  <c:v>-0.4391176941675647</c:v>
                </c:pt>
                <c:pt idx="140">
                  <c:v>-0.4150733770191603</c:v>
                </c:pt>
                <c:pt idx="141">
                  <c:v>-0.3909875528789473</c:v>
                </c:pt>
                <c:pt idx="142">
                  <c:v>-0.36686263030926825</c:v>
                </c:pt>
                <c:pt idx="143">
                  <c:v>-0.34270102178227624</c:v>
                </c:pt>
                <c:pt idx="144">
                  <c:v>-0.31850514343868913</c:v>
                </c:pt>
                <c:pt idx="145">
                  <c:v>-0.2942774148461782</c:v>
                </c:pt>
                <c:pt idx="146">
                  <c:v>-0.27002025875741303</c:v>
                </c:pt>
                <c:pt idx="147">
                  <c:v>-0.24573610086778833</c:v>
                </c:pt>
                <c:pt idx="148">
                  <c:v>-0.2214273695728562</c:v>
                </c:pt>
                <c:pt idx="149">
                  <c:v>-0.19709649572548893</c:v>
                </c:pt>
                <c:pt idx="150">
                  <c:v>-0.1727459123927957</c:v>
                </c:pt>
                <c:pt idx="151">
                  <c:v>-0.14837805461281764</c:v>
                </c:pt>
                <c:pt idx="152">
                  <c:v>-0.12399535915102625</c:v>
                </c:pt>
                <c:pt idx="153">
                  <c:v>-0.09960026425664888</c:v>
                </c:pt>
                <c:pt idx="154">
                  <c:v>-0.07519520941884576</c:v>
                </c:pt>
                <c:pt idx="155">
                  <c:v>-0.05078263512276325</c:v>
                </c:pt>
                <c:pt idx="156">
                  <c:v>-0.02636498260548718</c:v>
                </c:pt>
                <c:pt idx="157">
                  <c:v>-0.0019446936119213126</c:v>
                </c:pt>
                <c:pt idx="158">
                  <c:v>0.02247578984938518</c:v>
                </c:pt>
                <c:pt idx="159">
                  <c:v>0.0468940257504365</c:v>
                </c:pt>
                <c:pt idx="160">
                  <c:v>0.07130757228799099</c:v>
                </c:pt>
                <c:pt idx="161">
                  <c:v>0.09571398812773946</c:v>
                </c:pt>
                <c:pt idx="162">
                  <c:v>0.12011083264843657</c:v>
                </c:pt>
                <c:pt idx="163">
                  <c:v>0.14449566618596027</c:v>
                </c:pt>
                <c:pt idx="164">
                  <c:v>0.1688660502772786</c:v>
                </c:pt>
                <c:pt idx="165">
                  <c:v>0.19321954790429047</c:v>
                </c:pt>
                <c:pt idx="166">
                  <c:v>0.21755372373752765</c:v>
                </c:pt>
                <c:pt idx="167">
                  <c:v>0.2418661443796852</c:v>
                </c:pt>
                <c:pt idx="168">
                  <c:v>0.2661543786089593</c:v>
                </c:pt>
                <c:pt idx="169">
                  <c:v>0.290415997622167</c:v>
                </c:pt>
                <c:pt idx="170">
                  <c:v>0.314648575277625</c:v>
                </c:pt>
                <c:pt idx="171">
                  <c:v>0.3388496883377616</c:v>
                </c:pt>
                <c:pt idx="172">
                  <c:v>0.36301691671143826</c:v>
                </c:pt>
                <c:pt idx="173">
                  <c:v>0.3871478436959568</c:v>
                </c:pt>
                <c:pt idx="174">
                  <c:v>0.4112400562187279</c:v>
                </c:pt>
                <c:pt idx="175">
                  <c:v>0.43529114507857586</c:v>
                </c:pt>
                <c:pt idx="176">
                  <c:v>0.45929870518665744</c:v>
                </c:pt>
                <c:pt idx="177">
                  <c:v>0.48326033580696814</c:v>
                </c:pt>
                <c:pt idx="178">
                  <c:v>0.5071736407964137</c:v>
                </c:pt>
                <c:pt idx="179">
                  <c:v>0.5310362288444228</c:v>
                </c:pt>
                <c:pt idx="180">
                  <c:v>0.5548457137120762</c:v>
                </c:pt>
                <c:pt idx="181">
                  <c:v>0.5785997144707284</c:v>
                </c:pt>
                <c:pt idx="182">
                  <c:v>0.6022958557400984</c:v>
                </c:pt>
                <c:pt idx="183">
                  <c:v>0.6259317679258057</c:v>
                </c:pt>
                <c:pt idx="184">
                  <c:v>0.6495050874563287</c:v>
                </c:pt>
                <c:pt idx="185">
                  <c:v>0.6730134570193583</c:v>
                </c:pt>
                <c:pt idx="186">
                  <c:v>0.6964545257975289</c:v>
                </c:pt>
                <c:pt idx="187">
                  <c:v>0.7198259497034963</c:v>
                </c:pt>
                <c:pt idx="188">
                  <c:v>0.7431253916143459</c:v>
                </c:pt>
                <c:pt idx="189">
                  <c:v>0.7663505216053037</c:v>
                </c:pt>
                <c:pt idx="190">
                  <c:v>0.7894990171827243</c:v>
                </c:pt>
                <c:pt idx="191">
                  <c:v>0.8125685635163402</c:v>
                </c:pt>
                <c:pt idx="192">
                  <c:v>0.8355568536707427</c:v>
                </c:pt>
                <c:pt idx="193">
                  <c:v>0.8584615888360733</c:v>
                </c:pt>
                <c:pt idx="194">
                  <c:v>0.8812804785579023</c:v>
                </c:pt>
                <c:pt idx="195">
                  <c:v>0.9040112409662737</c:v>
                </c:pt>
                <c:pt idx="196">
                  <c:v>0.9266516030038887</c:v>
                </c:pt>
                <c:pt idx="197">
                  <c:v>0.9491993006534103</c:v>
                </c:pt>
                <c:pt idx="198">
                  <c:v>0.9716520791638634</c:v>
                </c:pt>
                <c:pt idx="199">
                  <c:v>0.9940076932761074</c:v>
                </c:pt>
                <c:pt idx="200">
                  <c:v>1.0162639074473607</c:v>
                </c:pt>
                <c:pt idx="201">
                  <c:v>1.0384184960747527</c:v>
                </c:pt>
                <c:pt idx="202">
                  <c:v>1.060469243717884</c:v>
                </c:pt>
                <c:pt idx="203">
                  <c:v>1.082413945320364</c:v>
                </c:pt>
                <c:pt idx="204">
                  <c:v>1.1042504064303216</c:v>
                </c:pt>
                <c:pt idx="205">
                  <c:v>1.1259764434198407</c:v>
                </c:pt>
                <c:pt idx="206">
                  <c:v>1.1475898837033294</c:v>
                </c:pt>
                <c:pt idx="207">
                  <c:v>1.1690885659547683</c:v>
                </c:pt>
                <c:pt idx="208">
                  <c:v>1.1904703403238501</c:v>
                </c:pt>
                <c:pt idx="209">
                  <c:v>1.211733068650954</c:v>
                </c:pt>
                <c:pt idx="210">
                  <c:v>1.232874624680968</c:v>
                </c:pt>
                <c:pt idx="211">
                  <c:v>1.2538928942759047</c:v>
                </c:pt>
                <c:pt idx="212">
                  <c:v>1.2747857756263221</c:v>
                </c:pt>
                <c:pt idx="213">
                  <c:v>1.2955511794614945</c:v>
                </c:pt>
                <c:pt idx="214">
                  <c:v>1.3161870292583433</c:v>
                </c:pt>
                <c:pt idx="215">
                  <c:v>1.3366912614490845</c:v>
                </c:pt>
                <c:pt idx="216">
                  <c:v>1.3570618256275868</c:v>
                </c:pt>
                <c:pt idx="217">
                  <c:v>1.3772966847544075</c:v>
                </c:pt>
                <c:pt idx="218">
                  <c:v>1.3973938153604966</c:v>
                </c:pt>
                <c:pt idx="219">
                  <c:v>1.4173512077495398</c:v>
                </c:pt>
                <c:pt idx="220">
                  <c:v>1.4371668661989303</c:v>
                </c:pt>
                <c:pt idx="221">
                  <c:v>1.456838809159336</c:v>
                </c:pt>
                <c:pt idx="222">
                  <c:v>1.4763650694528547</c:v>
                </c:pt>
                <c:pt idx="223">
                  <c:v>1.495743694469727</c:v>
                </c:pt>
                <c:pt idx="224">
                  <c:v>1.5149727463636027</c:v>
                </c:pt>
                <c:pt idx="225">
                  <c:v>1.534050302245314</c:v>
                </c:pt>
                <c:pt idx="226">
                  <c:v>1.5529744543751718</c:v>
                </c:pt>
                <c:pt idx="227">
                  <c:v>1.5717433103537337</c:v>
                </c:pt>
                <c:pt idx="228">
                  <c:v>1.5903549933110415</c:v>
                </c:pt>
                <c:pt idx="229">
                  <c:v>1.6088076420943107</c:v>
                </c:pt>
                <c:pt idx="230">
                  <c:v>1.6270994114540376</c:v>
                </c:pt>
                <c:pt idx="231">
                  <c:v>1.6452284722285315</c:v>
                </c:pt>
                <c:pt idx="232">
                  <c:v>1.6631930115268216</c:v>
                </c:pt>
                <c:pt idx="233">
                  <c:v>1.680991232909949</c:v>
                </c:pt>
                <c:pt idx="234">
                  <c:v>1.6986213565706056</c:v>
                </c:pt>
                <c:pt idx="235">
                  <c:v>1.7160816195111195</c:v>
                </c:pt>
                <c:pt idx="236">
                  <c:v>1.7333702757197444</c:v>
                </c:pt>
                <c:pt idx="237">
                  <c:v>1.7504855963452688</c:v>
                </c:pt>
                <c:pt idx="238">
                  <c:v>1.7674258698698908</c:v>
                </c:pt>
                <c:pt idx="239">
                  <c:v>1.7841894022803768</c:v>
                </c:pt>
                <c:pt idx="240">
                  <c:v>1.8007745172374534</c:v>
                </c:pt>
                <c:pt idx="241">
                  <c:v>1.8171795562434478</c:v>
                </c:pt>
                <c:pt idx="242">
                  <c:v>1.8334028788081276</c:v>
                </c:pt>
                <c:pt idx="243">
                  <c:v>1.8494428626127584</c:v>
                </c:pt>
                <c:pt idx="244">
                  <c:v>1.8652979036723245</c:v>
                </c:pt>
                <c:pt idx="245">
                  <c:v>1.8809664164959339</c:v>
                </c:pt>
                <c:pt idx="246">
                  <c:v>1.8964468342453598</c:v>
                </c:pt>
                <c:pt idx="247">
                  <c:v>1.9117376088917286</c:v>
                </c:pt>
                <c:pt idx="248">
                  <c:v>1.9268372113703174</c:v>
                </c:pt>
                <c:pt idx="249">
                  <c:v>1.9417441317334614</c:v>
                </c:pt>
                <c:pt idx="250">
                  <c:v>1.9564568793015467</c:v>
                </c:pt>
                <c:pt idx="251">
                  <c:v>1.9709739828120774</c:v>
                </c:pt>
                <c:pt idx="252">
                  <c:v>1.9852939905667997</c:v>
                </c:pt>
                <c:pt idx="253">
                  <c:v>1.9994154705768712</c:v>
                </c:pt>
                <c:pt idx="254">
                  <c:v>2.01333701070606</c:v>
                </c:pt>
                <c:pt idx="255">
                  <c:v>2.0270572188119518</c:v>
                </c:pt>
                <c:pt idx="256">
                  <c:v>2.0405747228851725</c:v>
                </c:pt>
                <c:pt idx="257">
                  <c:v>2.053888171186577</c:v>
                </c:pt>
                <c:pt idx="258">
                  <c:v>2.0669962323824316</c:v>
                </c:pt>
                <c:pt idx="259">
                  <c:v>2.0798975956775383</c:v>
                </c:pt>
                <c:pt idx="260">
                  <c:v>2.09259097094632</c:v>
                </c:pt>
                <c:pt idx="261">
                  <c:v>2.1050750888618266</c:v>
                </c:pt>
                <c:pt idx="262">
                  <c:v>2.117348701022671</c:v>
                </c:pt>
                <c:pt idx="263">
                  <c:v>2.129410580077864</c:v>
                </c:pt>
                <c:pt idx="264">
                  <c:v>2.1412595198495525</c:v>
                </c:pt>
                <c:pt idx="265">
                  <c:v>2.1528943354536323</c:v>
                </c:pt>
                <c:pt idx="266">
                  <c:v>2.1643138634182404</c:v>
                </c:pt>
                <c:pt idx="267">
                  <c:v>2.1755169618000942</c:v>
                </c:pt>
                <c:pt idx="268">
                  <c:v>2.1865025102986935</c:v>
                </c:pt>
                <c:pt idx="269">
                  <c:v>2.1972694103683423</c:v>
                </c:pt>
                <c:pt idx="270">
                  <c:v>2.2078165853280063</c:v>
                </c:pt>
                <c:pt idx="271">
                  <c:v>2.218142980468978</c:v>
                </c:pt>
                <c:pt idx="272">
                  <c:v>2.2282475631603496</c:v>
                </c:pt>
                <c:pt idx="273">
                  <c:v>2.238129322952272</c:v>
                </c:pt>
                <c:pt idx="274">
                  <c:v>2.247787271677</c:v>
                </c:pt>
                <c:pt idx="275">
                  <c:v>2.2572204435477103</c:v>
                </c:pt>
                <c:pt idx="276">
                  <c:v>2.266427895255077</c:v>
                </c:pt>
                <c:pt idx="277">
                  <c:v>2.2754087060616017</c:v>
                </c:pt>
                <c:pt idx="278">
                  <c:v>2.284161977893688</c:v>
                </c:pt>
                <c:pt idx="279">
                  <c:v>2.2926868354314465</c:v>
                </c:pt>
                <c:pt idx="280">
                  <c:v>2.3009824261962275</c:v>
                </c:pt>
                <c:pt idx="281">
                  <c:v>2.309047920635869</c:v>
                </c:pt>
                <c:pt idx="282">
                  <c:v>2.3168825122076466</c:v>
                </c:pt>
                <c:pt idx="283">
                  <c:v>2.324485417458932</c:v>
                </c:pt>
                <c:pt idx="284">
                  <c:v>2.3318558761055366</c:v>
                </c:pt>
                <c:pt idx="285">
                  <c:v>2.3389931511077378</c:v>
                </c:pt>
                <c:pt idx="286">
                  <c:v>2.3458965287439812</c:v>
                </c:pt>
                <c:pt idx="287">
                  <c:v>2.3525653186822595</c:v>
                </c:pt>
                <c:pt idx="288">
                  <c:v>2.358998854049133</c:v>
                </c:pt>
                <c:pt idx="289">
                  <c:v>2.365196491496427</c:v>
                </c:pt>
                <c:pt idx="290">
                  <c:v>2.3711576112655632</c:v>
                </c:pt>
                <c:pt idx="291">
                  <c:v>2.3768816172495297</c:v>
                </c:pt>
                <c:pt idx="292">
                  <c:v>2.3823679370524995</c:v>
                </c:pt>
                <c:pt idx="293">
                  <c:v>2.3876160220470646</c:v>
                </c:pt>
                <c:pt idx="294">
                  <c:v>2.392625347429098</c:v>
                </c:pt>
                <c:pt idx="295">
                  <c:v>2.3973954122702366</c:v>
                </c:pt>
                <c:pt idx="296">
                  <c:v>2.4019257395679707</c:v>
                </c:pt>
                <c:pt idx="297">
                  <c:v>2.4062158762933463</c:v>
                </c:pt>
                <c:pt idx="298">
                  <c:v>2.4102653934362657</c:v>
                </c:pt>
                <c:pt idx="299">
                  <c:v>2.414073886048389</c:v>
                </c:pt>
                <c:pt idx="300">
                  <c:v>2.4176409732836297</c:v>
                </c:pt>
                <c:pt idx="301">
                  <c:v>2.4209662984362357</c:v>
                </c:pt>
                <c:pt idx="302">
                  <c:v>2.4240495289764628</c:v>
                </c:pt>
                <c:pt idx="303">
                  <c:v>2.426890356583827</c:v>
                </c:pt>
                <c:pt idx="304">
                  <c:v>2.4294884971779354</c:v>
                </c:pt>
                <c:pt idx="305">
                  <c:v>2.4318436909468923</c:v>
                </c:pt>
                <c:pt idx="306">
                  <c:v>2.433955702373285</c:v>
                </c:pt>
                <c:pt idx="307">
                  <c:v>2.435824320257729</c:v>
                </c:pt>
                <c:pt idx="308">
                  <c:v>2.4374493577399945</c:v>
                </c:pt>
                <c:pt idx="309">
                  <c:v>2.438830652317687</c:v>
                </c:pt>
                <c:pt idx="310">
                  <c:v>2.4399680658625003</c:v>
                </c:pt>
                <c:pt idx="311">
                  <c:v>2.4408614846340266</c:v>
                </c:pt>
                <c:pt idx="312">
                  <c:v>2.4415108192911346</c:v>
                </c:pt>
                <c:pt idx="313">
                  <c:v>2.4419160049008983</c:v>
                </c:pt>
                <c:pt idx="314">
                  <c:v>2.442077000945096</c:v>
                </c:pt>
                <c:pt idx="315">
                  <c:v>2.441993791324256</c:v>
                </c:pt>
                <c:pt idx="316">
                  <c:v>2.4416663843592716</c:v>
                </c:pt>
              </c:numCache>
            </c:numRef>
          </c:yVal>
          <c:smooth val="1"/>
        </c:ser>
        <c:axId val="3333777"/>
        <c:axId val="29570670"/>
      </c:scatterChart>
      <c:valAx>
        <c:axId val="3333777"/>
        <c:scaling>
          <c:orientation val="minMax"/>
          <c:max val="3.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9570670"/>
        <c:crosses val="autoZero"/>
        <c:crossBetween val="midCat"/>
        <c:dispUnits/>
      </c:valAx>
      <c:valAx>
        <c:axId val="29570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1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5"/>
          <c:h val="0.91275"/>
        </c:manualLayout>
      </c:layout>
      <c:scatterChart>
        <c:scatterStyle val="smooth"/>
        <c:varyColors val="0"/>
        <c:ser>
          <c:idx val="0"/>
          <c:order val="0"/>
          <c:tx>
            <c:strRef>
              <c:f>Frequenzplot!$C$4</c:f>
              <c:strCache>
                <c:ptCount val="1"/>
                <c:pt idx="0">
                  <c:v>T45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Frequenzplot!$A$5:$A$225</c:f>
              <c:numCache/>
            </c:numRef>
          </c:xVal>
          <c:yVal>
            <c:numRef>
              <c:f>Frequenzplot!$C$5:$C$225</c:f>
              <c:numCache/>
            </c:numRef>
          </c:yVal>
          <c:smooth val="1"/>
        </c:ser>
        <c:ser>
          <c:idx val="1"/>
          <c:order val="1"/>
          <c:tx>
            <c:strRef>
              <c:f>Frequenzplot!$B$4</c:f>
              <c:strCache>
                <c:ptCount val="1"/>
                <c:pt idx="0">
                  <c:v>T12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Frequenzplot!$A$5:$A$225</c:f>
              <c:numCache/>
            </c:numRef>
          </c:xVal>
          <c:yVal>
            <c:numRef>
              <c:f>Frequenzplot!$B$5:$B$225</c:f>
              <c:numCache/>
            </c:numRef>
          </c:yVal>
          <c:smooth val="1"/>
        </c:ser>
        <c:axId val="52243063"/>
        <c:axId val="38653820"/>
      </c:scatterChart>
      <c:valAx>
        <c:axId val="5224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Kreisfrequenz [1/s]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3820"/>
        <c:crosses val="autoZero"/>
        <c:crossBetween val="midCat"/>
        <c:dispUnits/>
      </c:valAx>
      <c:valAx>
        <c:axId val="38653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2243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5"/>
          <c:y val="0.2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19050</xdr:rowOff>
    </xdr:from>
    <xdr:to>
      <xdr:col>4</xdr:col>
      <xdr:colOff>152400</xdr:colOff>
      <xdr:row>34</xdr:row>
      <xdr:rowOff>85725</xdr:rowOff>
    </xdr:to>
    <xdr:graphicFrame>
      <xdr:nvGraphicFramePr>
        <xdr:cNvPr id="1" name="Chart 39"/>
        <xdr:cNvGraphicFramePr/>
      </xdr:nvGraphicFramePr>
      <xdr:xfrm>
        <a:off x="57150" y="3790950"/>
        <a:ext cx="32575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23</xdr:row>
      <xdr:rowOff>38100</xdr:rowOff>
    </xdr:from>
    <xdr:to>
      <xdr:col>7</xdr:col>
      <xdr:colOff>809625</xdr:colOff>
      <xdr:row>34</xdr:row>
      <xdr:rowOff>95250</xdr:rowOff>
    </xdr:to>
    <xdr:graphicFrame>
      <xdr:nvGraphicFramePr>
        <xdr:cNvPr id="2" name="Chart 40"/>
        <xdr:cNvGraphicFramePr/>
      </xdr:nvGraphicFramePr>
      <xdr:xfrm>
        <a:off x="3343275" y="3810000"/>
        <a:ext cx="30194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19050</xdr:rowOff>
    </xdr:from>
    <xdr:to>
      <xdr:col>4</xdr:col>
      <xdr:colOff>476250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142875" y="1800225"/>
        <a:ext cx="3600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11</xdr:row>
      <xdr:rowOff>38100</xdr:rowOff>
    </xdr:from>
    <xdr:to>
      <xdr:col>9</xdr:col>
      <xdr:colOff>38100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3810000" y="1819275"/>
        <a:ext cx="3571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628650</xdr:colOff>
      <xdr:row>9</xdr:row>
      <xdr:rowOff>95250</xdr:rowOff>
    </xdr:from>
    <xdr:to>
      <xdr:col>14</xdr:col>
      <xdr:colOff>209550</xdr:colOff>
      <xdr:row>24</xdr:row>
      <xdr:rowOff>47625</xdr:rowOff>
    </xdr:to>
    <xdr:graphicFrame>
      <xdr:nvGraphicFramePr>
        <xdr:cNvPr id="3" name="Chart 4"/>
        <xdr:cNvGraphicFramePr/>
      </xdr:nvGraphicFramePr>
      <xdr:xfrm>
        <a:off x="7972425" y="1552575"/>
        <a:ext cx="34480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0.0775</cdr:y>
    </cdr:from>
    <cdr:to>
      <cdr:x>0.69225</cdr:x>
      <cdr:y>0.13775</cdr:y>
    </cdr:to>
    <cdr:sp textlink="Frequenzplot!$I$11">
      <cdr:nvSpPr>
        <cdr:cNvPr id="1" name="TextBox 2"/>
        <cdr:cNvSpPr txBox="1">
          <a:spLocks noChangeArrowheads="1"/>
        </cdr:cNvSpPr>
      </cdr:nvSpPr>
      <cdr:spPr>
        <a:xfrm>
          <a:off x="1981200" y="238125"/>
          <a:ext cx="1447800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420719f0-bbf4-4984-86e1-58e9bb4d2bf1}" type="TxLink">
            <a:rPr lang="en-US" cap="none" sz="1000" b="0" i="0" u="none" baseline="0">
              <a:latin typeface="Arial"/>
              <a:ea typeface="Arial"/>
              <a:cs typeface="Arial"/>
            </a:rPr>
            <a:t>d12=0; d45=0 | T=(1;0;0)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12</xdr:row>
      <xdr:rowOff>28575</xdr:rowOff>
    </xdr:from>
    <xdr:to>
      <xdr:col>9</xdr:col>
      <xdr:colOff>266700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647950" y="1990725"/>
        <a:ext cx="49625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666750</xdr:colOff>
      <xdr:row>7</xdr:row>
      <xdr:rowOff>9525</xdr:rowOff>
    </xdr:from>
    <xdr:to>
      <xdr:col>6</xdr:col>
      <xdr:colOff>209550</xdr:colOff>
      <xdr:row>8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162050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G51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14.28125" style="8" customWidth="1"/>
    <col min="2" max="2" width="12.28125" style="8" bestFit="1" customWidth="1"/>
    <col min="3" max="8" width="11.57421875" style="8" customWidth="1"/>
  </cols>
  <sheetData>
    <row r="1" spans="1:6" ht="12.75">
      <c r="A1" s="6" t="s">
        <v>7</v>
      </c>
      <c r="B1" s="7"/>
      <c r="C1" s="7"/>
      <c r="D1" s="7"/>
      <c r="E1" s="7"/>
      <c r="F1" s="7"/>
    </row>
    <row r="2" spans="1:6" ht="13.5" thickBot="1">
      <c r="A2" s="9" t="s">
        <v>8</v>
      </c>
      <c r="B2" s="9"/>
      <c r="C2" s="9"/>
      <c r="D2" s="9"/>
      <c r="E2" s="9"/>
      <c r="F2" s="9"/>
    </row>
    <row r="3" spans="1:4" ht="12.75">
      <c r="A3" s="8" t="s">
        <v>9</v>
      </c>
      <c r="B3" s="8">
        <v>0.62</v>
      </c>
      <c r="C3" s="8" t="s">
        <v>10</v>
      </c>
      <c r="D3" s="8" t="s">
        <v>11</v>
      </c>
    </row>
    <row r="4" spans="1:4" ht="12.75">
      <c r="A4" s="8" t="s">
        <v>12</v>
      </c>
      <c r="B4" s="8">
        <v>0.4</v>
      </c>
      <c r="C4" s="8" t="s">
        <v>10</v>
      </c>
      <c r="D4" s="8" t="s">
        <v>13</v>
      </c>
    </row>
    <row r="9" spans="1:4" ht="12.75">
      <c r="A9" s="8" t="s">
        <v>14</v>
      </c>
      <c r="B9" s="10">
        <v>0.15</v>
      </c>
      <c r="C9" s="8" t="s">
        <v>15</v>
      </c>
      <c r="D9" s="8" t="s">
        <v>16</v>
      </c>
    </row>
    <row r="10" spans="1:4" ht="12.75">
      <c r="A10" s="8" t="s">
        <v>17</v>
      </c>
      <c r="B10" s="10">
        <v>0.03</v>
      </c>
      <c r="C10" s="8" t="s">
        <v>15</v>
      </c>
      <c r="D10" s="8" t="s">
        <v>18</v>
      </c>
    </row>
    <row r="11" ht="6.75" customHeight="1">
      <c r="B11" s="10"/>
    </row>
    <row r="12" spans="1:4" ht="12.75">
      <c r="A12" s="8" t="s">
        <v>19</v>
      </c>
      <c r="B12" s="10">
        <v>0.05</v>
      </c>
      <c r="C12" s="8" t="s">
        <v>15</v>
      </c>
      <c r="D12" s="8" t="s">
        <v>20</v>
      </c>
    </row>
    <row r="13" spans="1:4" ht="12.75">
      <c r="A13" s="8" t="s">
        <v>21</v>
      </c>
      <c r="B13" s="10">
        <f>B10</f>
        <v>0.03</v>
      </c>
      <c r="C13" s="8" t="s">
        <v>15</v>
      </c>
      <c r="D13" s="8" t="s">
        <v>22</v>
      </c>
    </row>
    <row r="14" ht="5.25" customHeight="1">
      <c r="B14" s="10"/>
    </row>
    <row r="15" spans="1:4" ht="12.75">
      <c r="A15" s="8" t="s">
        <v>23</v>
      </c>
      <c r="B15" s="10">
        <v>0.4</v>
      </c>
      <c r="C15" s="8" t="s">
        <v>15</v>
      </c>
      <c r="D15" s="8" t="s">
        <v>24</v>
      </c>
    </row>
    <row r="16" spans="1:4" ht="12.75">
      <c r="A16" s="8" t="s">
        <v>52</v>
      </c>
      <c r="B16" s="10">
        <v>0.08</v>
      </c>
      <c r="C16" s="8" t="s">
        <v>15</v>
      </c>
      <c r="D16" s="8" t="s">
        <v>26</v>
      </c>
    </row>
    <row r="17" ht="6" customHeight="1">
      <c r="B17" s="10"/>
    </row>
    <row r="18" spans="1:4" ht="12.75">
      <c r="A18" s="8" t="s">
        <v>27</v>
      </c>
      <c r="B18" s="10">
        <v>0.3</v>
      </c>
      <c r="C18" s="8" t="s">
        <v>15</v>
      </c>
      <c r="D18" s="8" t="s">
        <v>28</v>
      </c>
    </row>
    <row r="19" spans="1:4" ht="12.75">
      <c r="A19" s="8" t="s">
        <v>51</v>
      </c>
      <c r="B19" s="10">
        <v>0.06</v>
      </c>
      <c r="C19" s="8" t="s">
        <v>15</v>
      </c>
      <c r="D19" s="8" t="s">
        <v>30</v>
      </c>
    </row>
    <row r="20" ht="5.25" customHeight="1"/>
    <row r="21" spans="1:4" ht="12.75">
      <c r="A21" s="8" t="s">
        <v>31</v>
      </c>
      <c r="B21" s="8">
        <v>7850</v>
      </c>
      <c r="C21" s="8" t="s">
        <v>32</v>
      </c>
      <c r="D21" s="8" t="s">
        <v>31</v>
      </c>
    </row>
    <row r="22" spans="1:4" ht="12.75">
      <c r="A22" s="8" t="s">
        <v>33</v>
      </c>
      <c r="B22" s="8">
        <v>80000</v>
      </c>
      <c r="C22" s="8" t="s">
        <v>34</v>
      </c>
      <c r="D22" s="8" t="s">
        <v>35</v>
      </c>
    </row>
    <row r="23" spans="1:4" ht="12.75">
      <c r="A23" s="8" t="s">
        <v>87</v>
      </c>
      <c r="B23" s="8">
        <f>0.03*2*PI()</f>
        <v>0.18849555921538758</v>
      </c>
      <c r="C23" s="8" t="s">
        <v>49</v>
      </c>
      <c r="D23" s="8" t="s">
        <v>88</v>
      </c>
    </row>
    <row r="24" spans="1:4" ht="12.75">
      <c r="A24" s="8" t="s">
        <v>91</v>
      </c>
      <c r="B24" s="8">
        <v>1500</v>
      </c>
      <c r="C24" s="8" t="s">
        <v>89</v>
      </c>
      <c r="D24" s="8" t="s">
        <v>90</v>
      </c>
    </row>
    <row r="26" spans="1:7" ht="12.75">
      <c r="A26" s="8" t="s">
        <v>93</v>
      </c>
      <c r="B26" s="8">
        <v>0</v>
      </c>
      <c r="C26" s="8" t="s">
        <v>56</v>
      </c>
      <c r="D26" s="8" t="s">
        <v>57</v>
      </c>
      <c r="F26" s="8">
        <f>B$23/2/PI()*B34/(2*PI()*B$24/60)</f>
        <v>153.6</v>
      </c>
      <c r="G26" s="8" t="s">
        <v>94</v>
      </c>
    </row>
    <row r="27" spans="1:7" ht="12.75">
      <c r="A27" s="8" t="s">
        <v>92</v>
      </c>
      <c r="B27" s="8">
        <v>0</v>
      </c>
      <c r="C27" s="8" t="s">
        <v>56</v>
      </c>
      <c r="D27" s="8" t="s">
        <v>58</v>
      </c>
      <c r="F27" s="8">
        <f>B$23/2/PI()*B35/(2*PI()*B$24/60)</f>
        <v>64.8</v>
      </c>
      <c r="G27" s="8" t="s">
        <v>94</v>
      </c>
    </row>
    <row r="31" spans="1:6" ht="13.5" thickBot="1">
      <c r="A31" s="9" t="s">
        <v>36</v>
      </c>
      <c r="B31" s="9"/>
      <c r="C31" s="9"/>
      <c r="D31" s="9"/>
      <c r="E31" s="9"/>
      <c r="F31" s="9"/>
    </row>
    <row r="32" spans="1:4" ht="12.75">
      <c r="A32" s="8" t="s">
        <v>37</v>
      </c>
      <c r="B32" s="8">
        <f>0.5*B21*B10*PI()*B9^4</f>
        <v>0.1872732833236003</v>
      </c>
      <c r="C32" s="8" t="s">
        <v>10</v>
      </c>
      <c r="D32" s="8" t="s">
        <v>38</v>
      </c>
    </row>
    <row r="33" spans="1:4" ht="12.75">
      <c r="A33" s="8" t="s">
        <v>39</v>
      </c>
      <c r="B33" s="8">
        <f>0.5*B21*B13*PI()*B12^4</f>
        <v>0.0023120158435012395</v>
      </c>
      <c r="C33" s="8" t="s">
        <v>10</v>
      </c>
      <c r="D33" s="8" t="s">
        <v>40</v>
      </c>
    </row>
    <row r="34" spans="1:4" ht="12.75">
      <c r="A34" s="8" t="s">
        <v>41</v>
      </c>
      <c r="B34" s="8">
        <f>80000*1000^2*PI()*B16^4/32/B15</f>
        <v>804247.719318987</v>
      </c>
      <c r="C34" s="8" t="s">
        <v>42</v>
      </c>
      <c r="D34" s="8" t="s">
        <v>43</v>
      </c>
    </row>
    <row r="35" spans="1:4" ht="12.75">
      <c r="A35" s="11" t="s">
        <v>44</v>
      </c>
      <c r="B35" s="8">
        <f>80000*1000^2*PI()*B19^4/32/B18</f>
        <v>339292.00658769766</v>
      </c>
      <c r="C35" s="8" t="s">
        <v>42</v>
      </c>
      <c r="D35" s="8" t="s">
        <v>45</v>
      </c>
    </row>
    <row r="36" spans="1:4" ht="12.75">
      <c r="A36" s="8" t="s">
        <v>46</v>
      </c>
      <c r="B36" s="12">
        <f>B32+(B9/B12)^2*B33</f>
        <v>0.20808142591511145</v>
      </c>
      <c r="D36" s="8" t="s">
        <v>47</v>
      </c>
    </row>
    <row r="37" spans="1:4" ht="12.75">
      <c r="A37" s="8" t="s">
        <v>48</v>
      </c>
      <c r="B37" s="8">
        <f>B9/B12</f>
        <v>2.9999999999999996</v>
      </c>
      <c r="C37" s="8" t="s">
        <v>49</v>
      </c>
      <c r="D37" s="8" t="s">
        <v>50</v>
      </c>
    </row>
    <row r="39" spans="1:4" ht="12.75">
      <c r="A39" s="8" t="s">
        <v>25</v>
      </c>
      <c r="B39" s="8">
        <f>B26</f>
        <v>0</v>
      </c>
      <c r="C39" s="8" t="s">
        <v>56</v>
      </c>
      <c r="D39" s="8" t="s">
        <v>57</v>
      </c>
    </row>
    <row r="40" spans="1:4" ht="12.75">
      <c r="A40" s="8" t="s">
        <v>29</v>
      </c>
      <c r="B40" s="8">
        <f>B27</f>
        <v>0</v>
      </c>
      <c r="C40" s="8" t="s">
        <v>56</v>
      </c>
      <c r="D40" s="8" t="s">
        <v>58</v>
      </c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K15"/>
  <sheetViews>
    <sheetView workbookViewId="0" topLeftCell="A1">
      <selection activeCell="B9" sqref="B9"/>
    </sheetView>
  </sheetViews>
  <sheetFormatPr defaultColWidth="11.421875" defaultRowHeight="12.75"/>
  <cols>
    <col min="1" max="1" width="11.7109375" style="16" customWidth="1"/>
    <col min="2" max="2" width="12.140625" style="16" customWidth="1"/>
    <col min="3" max="3" width="11.57421875" style="16" customWidth="1"/>
  </cols>
  <sheetData>
    <row r="1" ht="12.75">
      <c r="K1" s="13"/>
    </row>
    <row r="2" spans="1:3" ht="13.5" customHeight="1">
      <c r="A2" s="19" t="s">
        <v>54</v>
      </c>
      <c r="B2" s="17"/>
      <c r="C2" s="18"/>
    </row>
    <row r="3" spans="1:3" ht="12.75">
      <c r="A3" s="15">
        <f>Daten!B3</f>
        <v>0.62</v>
      </c>
      <c r="B3" s="15">
        <v>0</v>
      </c>
      <c r="C3" s="15">
        <v>0</v>
      </c>
    </row>
    <row r="4" spans="1:3" ht="12.75">
      <c r="A4" s="15">
        <v>0</v>
      </c>
      <c r="B4" s="63">
        <f>Daten!B36</f>
        <v>0.20808142591511145</v>
      </c>
      <c r="C4" s="15">
        <v>0</v>
      </c>
    </row>
    <row r="5" spans="1:3" ht="12.75">
      <c r="A5" s="15">
        <v>0</v>
      </c>
      <c r="B5" s="15">
        <v>0</v>
      </c>
      <c r="C5" s="15">
        <f>Daten!B4</f>
        <v>0.4</v>
      </c>
    </row>
    <row r="7" spans="1:3" ht="13.5" customHeight="1">
      <c r="A7" s="19" t="s">
        <v>53</v>
      </c>
      <c r="B7" s="17"/>
      <c r="C7" s="18"/>
    </row>
    <row r="8" spans="1:3" ht="12.75">
      <c r="A8" s="15">
        <f>Daten!B34</f>
        <v>804247.719318987</v>
      </c>
      <c r="B8" s="15">
        <f>-Daten!B34</f>
        <v>-804247.719318987</v>
      </c>
      <c r="C8" s="15">
        <v>0</v>
      </c>
    </row>
    <row r="9" spans="1:4" ht="12.75">
      <c r="A9" s="15">
        <f>-Daten!B34</f>
        <v>-804247.719318987</v>
      </c>
      <c r="B9" s="15">
        <f>Daten!B34+Daten!$B$37^2*Daten!B35</f>
        <v>3857875.7786082644</v>
      </c>
      <c r="C9" s="15">
        <f>Daten!$B$37*Daten!B35</f>
        <v>1017876.0197630929</v>
      </c>
      <c r="D9" s="14"/>
    </row>
    <row r="10" spans="1:3" ht="12.75">
      <c r="A10" s="15">
        <v>0</v>
      </c>
      <c r="B10" s="15">
        <f>Daten!$B$37*Daten!B35</f>
        <v>1017876.0197630929</v>
      </c>
      <c r="C10" s="15">
        <f>Daten!B35</f>
        <v>339292.00658769766</v>
      </c>
    </row>
    <row r="12" spans="1:3" ht="13.5" customHeight="1">
      <c r="A12" s="19" t="s">
        <v>55</v>
      </c>
      <c r="B12" s="17"/>
      <c r="C12" s="18"/>
    </row>
    <row r="13" spans="1:3" ht="12.75">
      <c r="A13" s="15">
        <f>Daten!B39</f>
        <v>0</v>
      </c>
      <c r="B13" s="15">
        <f>-Daten!B39</f>
        <v>0</v>
      </c>
      <c r="C13" s="15">
        <v>0</v>
      </c>
    </row>
    <row r="14" spans="1:4" ht="12.75">
      <c r="A14" s="15">
        <f>-Daten!B39</f>
        <v>0</v>
      </c>
      <c r="B14" s="15">
        <f>Daten!B39+Daten!$B$37^2*Daten!B40</f>
        <v>0</v>
      </c>
      <c r="C14" s="15">
        <f>Daten!$B$37*Daten!B40</f>
        <v>0</v>
      </c>
      <c r="D14" s="14"/>
    </row>
    <row r="15" spans="1:3" ht="12.75">
      <c r="A15" s="15">
        <v>0</v>
      </c>
      <c r="B15" s="15">
        <f>Daten!$B$37*Daten!B40</f>
        <v>0</v>
      </c>
      <c r="C15" s="15">
        <f>Daten!B40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I28"/>
  <sheetViews>
    <sheetView workbookViewId="0" topLeftCell="A1">
      <selection activeCell="B14" sqref="B14"/>
    </sheetView>
  </sheetViews>
  <sheetFormatPr defaultColWidth="11.421875" defaultRowHeight="12.75"/>
  <cols>
    <col min="1" max="1" width="12.28125" style="0" bestFit="1" customWidth="1"/>
    <col min="4" max="4" width="12.28125" style="0" bestFit="1" customWidth="1"/>
    <col min="7" max="8" width="13.00390625" style="0" bestFit="1" customWidth="1"/>
  </cols>
  <sheetData>
    <row r="1" spans="1:8" ht="12.75">
      <c r="A1" s="3" t="s">
        <v>0</v>
      </c>
      <c r="B1" s="3"/>
      <c r="C1" s="2" t="s">
        <v>103</v>
      </c>
      <c r="D1" s="1"/>
      <c r="E1" s="1" t="s">
        <v>2</v>
      </c>
      <c r="F1" s="1"/>
      <c r="G1" s="1"/>
      <c r="H1" s="1"/>
    </row>
    <row r="2" spans="1:8" ht="13.5" thickBot="1">
      <c r="A2" s="1" t="s">
        <v>6</v>
      </c>
      <c r="B2" s="1"/>
      <c r="C2" s="1"/>
      <c r="D2" s="1"/>
      <c r="E2" s="1" t="s">
        <v>3</v>
      </c>
      <c r="F2" s="1"/>
      <c r="G2" s="1"/>
      <c r="H2" s="1"/>
    </row>
    <row r="3" spans="1:8" ht="13.5" thickBot="1">
      <c r="A3" s="45" t="s">
        <v>1</v>
      </c>
      <c r="B3" s="38"/>
      <c r="C3" s="46" t="s">
        <v>104</v>
      </c>
      <c r="D3" s="47"/>
      <c r="E3" s="47"/>
      <c r="F3" s="47"/>
      <c r="G3" s="47"/>
      <c r="H3" s="48"/>
    </row>
    <row r="4" spans="1:9" ht="12.75">
      <c r="A4" s="39">
        <v>1</v>
      </c>
      <c r="B4" s="38"/>
      <c r="C4" s="22">
        <f>-($B$13^2)*Matritzen!A3+Matritzen!A8</f>
        <v>788965.339318987</v>
      </c>
      <c r="D4" s="23">
        <f>-($B$13^2)*Matritzen!B3+Matritzen!B8</f>
        <v>-804247.719318987</v>
      </c>
      <c r="E4" s="24">
        <f>-($B$13^2)*Matritzen!C3+Matritzen!C8</f>
        <v>0</v>
      </c>
      <c r="F4" s="22">
        <f>-$B$13*Matritzen!A13</f>
        <v>0</v>
      </c>
      <c r="G4" s="23">
        <f>-$B$13*Matritzen!B13</f>
        <v>0</v>
      </c>
      <c r="H4" s="106">
        <f>-$B$13*Matritzen!C13</f>
        <v>0</v>
      </c>
      <c r="I4" s="103"/>
    </row>
    <row r="5" spans="1:9" ht="12.75">
      <c r="A5" s="40">
        <v>0</v>
      </c>
      <c r="B5" s="38"/>
      <c r="C5" s="25">
        <f>-($B$13^2)*Matritzen!A4+Matritzen!A9</f>
        <v>-804247.719318987</v>
      </c>
      <c r="D5" s="20">
        <f>-($B$13^2)*Matritzen!B4+Matritzen!B9</f>
        <v>3852746.779540883</v>
      </c>
      <c r="E5" s="26">
        <f>-($B$13^2)*Matritzen!C4+Matritzen!C9</f>
        <v>1017876.0197630929</v>
      </c>
      <c r="F5" s="25">
        <f>-$B$13*Matritzen!A14</f>
        <v>0</v>
      </c>
      <c r="G5" s="20">
        <f>-$B$13*Matritzen!B14</f>
        <v>0</v>
      </c>
      <c r="H5" s="107">
        <f>-$B$13*Matritzen!C14</f>
        <v>0</v>
      </c>
      <c r="I5" s="104" t="s">
        <v>111</v>
      </c>
    </row>
    <row r="6" spans="1:9" ht="13.5" thickBot="1">
      <c r="A6" s="41">
        <v>0</v>
      </c>
      <c r="B6" s="38"/>
      <c r="C6" s="27">
        <f>-($B$13^2)*Matritzen!A5+Matritzen!A10</f>
        <v>0</v>
      </c>
      <c r="D6" s="28">
        <f>-($B$13^2)*Matritzen!B5+Matritzen!B10</f>
        <v>1017876.0197630929</v>
      </c>
      <c r="E6" s="29">
        <f>-($B$13^2)*Matritzen!C5+Matritzen!C10</f>
        <v>329432.4065876977</v>
      </c>
      <c r="F6" s="27">
        <f>-$B$13*Matritzen!A15</f>
        <v>0</v>
      </c>
      <c r="G6" s="28">
        <f>-$B$13*Matritzen!B15</f>
        <v>0</v>
      </c>
      <c r="H6" s="108">
        <f>-$B$13*Matritzen!C15</f>
        <v>0</v>
      </c>
      <c r="I6" s="105"/>
    </row>
    <row r="7" spans="1:9" ht="12.75">
      <c r="A7" s="42">
        <v>0</v>
      </c>
      <c r="B7" s="38"/>
      <c r="C7" s="30">
        <f>$B$13*Matritzen!A13</f>
        <v>0</v>
      </c>
      <c r="D7" s="31">
        <f>$B$13*Matritzen!B13</f>
        <v>0</v>
      </c>
      <c r="E7" s="32">
        <f>$B$13*Matritzen!C13</f>
        <v>0</v>
      </c>
      <c r="F7" s="30">
        <f>-($B$13^2)*Matritzen!A3+Matritzen!A8</f>
        <v>788965.339318987</v>
      </c>
      <c r="G7" s="31">
        <f>-($B$13^2)*Matritzen!B3+Matritzen!B8</f>
        <v>-804247.719318987</v>
      </c>
      <c r="H7" s="100">
        <f>-($B$13^2)*Matritzen!C3+Matritzen!C8</f>
        <v>0</v>
      </c>
      <c r="I7" s="103"/>
    </row>
    <row r="8" spans="1:9" ht="12.75">
      <c r="A8" s="43">
        <v>0</v>
      </c>
      <c r="B8" s="38"/>
      <c r="C8" s="33">
        <f>$B$13*Matritzen!A14</f>
        <v>0</v>
      </c>
      <c r="D8" s="21">
        <f>$B$13*Matritzen!B14</f>
        <v>0</v>
      </c>
      <c r="E8" s="34">
        <f>$B$13*Matritzen!C14</f>
        <v>0</v>
      </c>
      <c r="F8" s="33">
        <f>-($B$13^2)*Matritzen!A4+Matritzen!A9</f>
        <v>-804247.719318987</v>
      </c>
      <c r="G8" s="21">
        <f>-($B$13^2)*Matritzen!B4+Matritzen!B9</f>
        <v>3852746.779540883</v>
      </c>
      <c r="H8" s="101">
        <f>-($B$13^2)*Matritzen!C4+Matritzen!C9</f>
        <v>1017876.0197630929</v>
      </c>
      <c r="I8" s="104" t="s">
        <v>112</v>
      </c>
    </row>
    <row r="9" spans="1:9" ht="13.5" thickBot="1">
      <c r="A9" s="44">
        <v>0</v>
      </c>
      <c r="B9" s="38"/>
      <c r="C9" s="35">
        <f>$B$13*Matritzen!A15</f>
        <v>0</v>
      </c>
      <c r="D9" s="36">
        <f>$B$13*Matritzen!B15</f>
        <v>0</v>
      </c>
      <c r="E9" s="37">
        <f>$B$13*Matritzen!C15</f>
        <v>0</v>
      </c>
      <c r="F9" s="35">
        <f>-($B$13^2)*Matritzen!A5+Matritzen!A10</f>
        <v>0</v>
      </c>
      <c r="G9" s="36">
        <f>-($B$13^2)*Matritzen!B5+Matritzen!B10</f>
        <v>1017876.0197630929</v>
      </c>
      <c r="H9" s="102">
        <f>-($B$13^2)*Matritzen!C5+Matritzen!C10</f>
        <v>329432.4065876977</v>
      </c>
      <c r="I9" s="105"/>
    </row>
    <row r="10" spans="1:8" ht="9" customHeight="1">
      <c r="A10" s="92"/>
      <c r="B10" s="92"/>
      <c r="C10" s="92"/>
      <c r="D10" s="92"/>
      <c r="E10" s="92"/>
      <c r="F10" s="92"/>
      <c r="G10" s="92"/>
      <c r="H10" s="92"/>
    </row>
    <row r="11" ht="4.5" customHeight="1" thickBot="1"/>
    <row r="12" spans="1:2" ht="12.75">
      <c r="A12" s="49" t="s">
        <v>59</v>
      </c>
      <c r="B12" s="50"/>
    </row>
    <row r="13" spans="1:2" ht="13.5" thickBot="1">
      <c r="A13" s="51" t="s">
        <v>60</v>
      </c>
      <c r="B13" s="52">
        <v>157</v>
      </c>
    </row>
    <row r="14" spans="1:2" ht="6.75" customHeight="1">
      <c r="A14" s="93"/>
      <c r="B14" s="92"/>
    </row>
    <row r="15" ht="6.75" customHeight="1" thickBot="1"/>
    <row r="16" spans="1:9" ht="13.5" thickBot="1">
      <c r="A16" s="94" t="s">
        <v>95</v>
      </c>
      <c r="B16" s="95"/>
      <c r="C16" s="95"/>
      <c r="D16" s="95"/>
      <c r="E16" s="95"/>
      <c r="F16" s="95"/>
      <c r="G16" s="95"/>
      <c r="H16" s="95"/>
      <c r="I16" s="96"/>
    </row>
    <row r="17" spans="1:9" ht="13.5" thickBot="1">
      <c r="A17" s="53" t="s">
        <v>61</v>
      </c>
      <c r="B17" s="80"/>
      <c r="C17" s="81"/>
      <c r="D17" s="79"/>
      <c r="E17" s="80"/>
      <c r="F17" s="80"/>
      <c r="G17" s="80"/>
      <c r="H17" s="80"/>
      <c r="I17" s="81"/>
    </row>
    <row r="18" spans="1:9" ht="16.5" thickBot="1">
      <c r="A18" s="39">
        <f>Lösung!A2</f>
        <v>-8.002091158264101E-06</v>
      </c>
      <c r="B18" s="39" t="s">
        <v>62</v>
      </c>
      <c r="C18" s="83"/>
      <c r="D18" s="84" t="s">
        <v>70</v>
      </c>
      <c r="E18" s="85"/>
      <c r="F18" s="82"/>
      <c r="G18" s="82"/>
      <c r="H18" s="82"/>
      <c r="I18" s="83"/>
    </row>
    <row r="19" spans="1:9" ht="16.5" thickBot="1">
      <c r="A19" s="40">
        <f>Lösung!A3</f>
        <v>-9.093432769861067E-06</v>
      </c>
      <c r="B19" s="40" t="s">
        <v>63</v>
      </c>
      <c r="C19" s="83"/>
      <c r="D19" s="88" t="s">
        <v>69</v>
      </c>
      <c r="E19" s="53" t="s">
        <v>68</v>
      </c>
      <c r="F19" s="53" t="s">
        <v>71</v>
      </c>
      <c r="G19" s="82"/>
      <c r="H19" s="62" t="s">
        <v>84</v>
      </c>
      <c r="I19" s="61"/>
    </row>
    <row r="20" spans="1:9" ht="16.5" thickBot="1">
      <c r="A20" s="40">
        <f>Lösung!A4</f>
        <v>2.8096771807133788E-05</v>
      </c>
      <c r="B20" s="41" t="s">
        <v>66</v>
      </c>
      <c r="C20" s="83"/>
      <c r="D20" s="89">
        <f>SQRT(A18^2+A21^2)</f>
        <v>8.002091158264101E-06</v>
      </c>
      <c r="E20" s="54">
        <f>IF(A18=0,PI()/2*SIGN(A21),IF(A18&gt;0,ATAN(A21/A18),ATAN(A21/A18)+PI()))</f>
        <v>3.141592653589793</v>
      </c>
      <c r="F20" s="54">
        <f>E20*180/PI()</f>
        <v>180</v>
      </c>
      <c r="G20" s="82"/>
      <c r="H20" s="57" t="s">
        <v>85</v>
      </c>
      <c r="I20" s="58">
        <f>Momente!L3</f>
        <v>0.8777090021247679</v>
      </c>
    </row>
    <row r="21" spans="1:9" ht="16.5" thickBot="1">
      <c r="A21" s="42">
        <f>Lösung!A5</f>
        <v>0</v>
      </c>
      <c r="B21" s="42" t="s">
        <v>64</v>
      </c>
      <c r="C21" s="83"/>
      <c r="D21" s="90">
        <f>SQRT(A19^2+A22^2)</f>
        <v>9.093432769861067E-06</v>
      </c>
      <c r="E21" s="55">
        <f>IF(A19=0,PI()/2*SIGN(A22),IF(A19&gt;0,ATAN(A22/A19),ATAN(A22/A19)+PI()))</f>
        <v>3.141592653589793</v>
      </c>
      <c r="F21" s="55">
        <f>E21*180/PI()</f>
        <v>180</v>
      </c>
      <c r="G21" s="82"/>
      <c r="H21" s="59" t="s">
        <v>86</v>
      </c>
      <c r="I21" s="60">
        <f>Momente!M3</f>
        <v>-0.2770229313096152</v>
      </c>
    </row>
    <row r="22" spans="1:9" ht="16.5" thickBot="1">
      <c r="A22" s="43">
        <f>Lösung!A6</f>
        <v>0</v>
      </c>
      <c r="B22" s="43" t="s">
        <v>65</v>
      </c>
      <c r="C22" s="83"/>
      <c r="D22" s="91">
        <f>SQRT(A20^2+A23^2)</f>
        <v>2.8096771807133788E-05</v>
      </c>
      <c r="E22" s="56">
        <f>IF(A20=0,PI()/2*SIGN(A23),IF(A20&gt;0,ATAN(A23/A20),ATAN(A23/A20)+PI()))</f>
        <v>0</v>
      </c>
      <c r="F22" s="56">
        <f>E22*180/PI()</f>
        <v>0</v>
      </c>
      <c r="G22" s="82"/>
      <c r="H22" s="82"/>
      <c r="I22" s="83"/>
    </row>
    <row r="23" spans="1:9" ht="16.5" thickBot="1">
      <c r="A23" s="44">
        <f>Lösung!A7</f>
        <v>0</v>
      </c>
      <c r="B23" s="44" t="s">
        <v>67</v>
      </c>
      <c r="C23" s="87"/>
      <c r="D23" s="86"/>
      <c r="E23" s="86"/>
      <c r="F23" s="86"/>
      <c r="G23" s="86"/>
      <c r="H23" s="86"/>
      <c r="I23" s="87"/>
    </row>
    <row r="27" ht="12.75">
      <c r="I27" t="s">
        <v>109</v>
      </c>
    </row>
    <row r="28" ht="12.75">
      <c r="I28" s="64" t="str">
        <f>CONCATENATE("d12=",Daten!B39,"; d45=",Daten!B40)</f>
        <v>d12=0; d45=0</v>
      </c>
    </row>
  </sheetData>
  <mergeCells count="1">
    <mergeCell ref="A16:I16"/>
  </mergeCells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3:M321"/>
  <sheetViews>
    <sheetView workbookViewId="0" topLeftCell="A1">
      <selection activeCell="C5" sqref="C5"/>
    </sheetView>
  </sheetViews>
  <sheetFormatPr defaultColWidth="11.421875" defaultRowHeight="12.75"/>
  <cols>
    <col min="1" max="2" width="12.28125" style="0" bestFit="1" customWidth="1"/>
    <col min="4" max="4" width="13.00390625" style="0" bestFit="1" customWidth="1"/>
    <col min="5" max="5" width="12.28125" style="0" bestFit="1" customWidth="1"/>
    <col min="7" max="8" width="13.00390625" style="0" bestFit="1" customWidth="1"/>
    <col min="10" max="10" width="12.28125" style="0" bestFit="1" customWidth="1"/>
  </cols>
  <sheetData>
    <row r="3" spans="1:13" ht="12.75">
      <c r="A3" t="s">
        <v>77</v>
      </c>
      <c r="B3">
        <f>MAX(MAX(B5:B321),-MIN(B5:B321))</f>
        <v>8.002091158264101E-06</v>
      </c>
      <c r="C3">
        <f>MAX(MAX(C5:C321),-MIN(C5:C321))</f>
        <v>9.093432769861067E-06</v>
      </c>
      <c r="D3">
        <f>MAX(MAX(D5:D321),-MIN(D5:D321))</f>
        <v>2.72802983095832E-05</v>
      </c>
      <c r="E3">
        <f>MAX(MAX(E5:E321),-MIN(E5:E321))</f>
        <v>2.8096771807133788E-05</v>
      </c>
      <c r="G3">
        <f>MAX(MAX(G5:G321),-MIN(G5:G321))</f>
        <v>0.0012563279135057509</v>
      </c>
      <c r="H3">
        <f>MAX(MAX(H5:H321),-MIN(H5:H321))</f>
        <v>0.0014276684921998145</v>
      </c>
      <c r="I3">
        <f>MAX(MAX(I5:I321),-MIN(I5:I321))</f>
        <v>0.004283005476599443</v>
      </c>
      <c r="J3">
        <f>MAX(MAX(J5:J321),-MIN(J5:J321))</f>
        <v>0.004411191775071078</v>
      </c>
      <c r="L3">
        <f>IF(MAX(L5:L321)&gt;-MIN(L5:L321),MAX(L5:L321),MIN(L5:L321))</f>
        <v>0.8777090021247679</v>
      </c>
      <c r="M3">
        <f>IF(MAX(M5:M321)&gt;-MIN(M5:M321),MAX(M5:M321),MIN(M5:M321))</f>
        <v>-0.2770229313096152</v>
      </c>
    </row>
    <row r="4" spans="1:13" ht="12.75">
      <c r="A4" t="s">
        <v>72</v>
      </c>
      <c r="B4" t="s">
        <v>73</v>
      </c>
      <c r="C4" t="s">
        <v>74</v>
      </c>
      <c r="D4" t="s">
        <v>75</v>
      </c>
      <c r="E4" t="s">
        <v>76</v>
      </c>
      <c r="G4" t="s">
        <v>79</v>
      </c>
      <c r="H4" t="s">
        <v>80</v>
      </c>
      <c r="I4" t="s">
        <v>81</v>
      </c>
      <c r="J4" t="s">
        <v>82</v>
      </c>
      <c r="L4" t="s">
        <v>78</v>
      </c>
      <c r="M4" t="s">
        <v>83</v>
      </c>
    </row>
    <row r="5" spans="1:13" ht="12.75">
      <c r="A5">
        <v>0</v>
      </c>
      <c r="B5">
        <f>Matrix!$D$20*COS(Momente!$A5+Matrix!$E$20)</f>
        <v>-8.002091158264101E-06</v>
      </c>
      <c r="C5">
        <f>Matrix!$D$21*COS(Momente!$A5+Matrix!$E$21)</f>
        <v>-9.093432769861067E-06</v>
      </c>
      <c r="D5">
        <f>-C5*Daten!$B$37</f>
        <v>2.72802983095832E-05</v>
      </c>
      <c r="E5">
        <f>Matrix!$D$22*COS(Momente!$A5+Matrix!$E$22)</f>
        <v>2.8096771807133788E-05</v>
      </c>
      <c r="G5">
        <f>-Matrix!$D$20*Matrix!$B$13*SIN(Momente!$A5+Matrix!$E$20)</f>
        <v>-1.5391886901178753E-19</v>
      </c>
      <c r="H5">
        <f>-Matrix!$D$21*Matrix!$B$13*SIN(Momente!$A5+Matrix!$E$21)</f>
        <v>-1.74910640192628E-19</v>
      </c>
      <c r="I5">
        <f>-H5*Daten!$B$37</f>
        <v>5.247319205778839E-19</v>
      </c>
      <c r="J5">
        <f>-Matrix!$D$22*Matrix!$B$13*SIN(Momente!$A5+Matrix!$E$22)</f>
        <v>0</v>
      </c>
      <c r="L5">
        <f>Daten!$B$34*(Momente!B5-Momente!C5)+Daten!$B$39*(Momente!G5-Momente!H5)</f>
        <v>0.8777090021247679</v>
      </c>
      <c r="M5">
        <f>Daten!$B$35*(Momente!D5-Momente!E5)+Daten!$B$40*(Momente!I5-Momente!J5)</f>
        <v>-0.2770229313096152</v>
      </c>
    </row>
    <row r="6" spans="1:13" ht="12.75">
      <c r="A6">
        <v>0.01</v>
      </c>
      <c r="B6">
        <f>Matrix!$D$20*COS(Momente!$A6+Matrix!$E$20)</f>
        <v>-8.001691057040381E-06</v>
      </c>
      <c r="C6">
        <f>Matrix!$D$21*COS(Momente!$A6+Matrix!$E$21)</f>
        <v>-9.092978102011492E-06</v>
      </c>
      <c r="D6">
        <f>-C6*Daten!$B$37</f>
        <v>2.727893430603447E-05</v>
      </c>
      <c r="E6">
        <f>Matrix!$D$22*COS(Momente!$A6+Matrix!$E$22)</f>
        <v>2.8095366980250382E-05</v>
      </c>
      <c r="G6">
        <f>-Matrix!$D$20*Matrix!$B$13*SIN(Momente!$A6+Matrix!$E$20)</f>
        <v>1.256307373146918E-05</v>
      </c>
      <c r="H6">
        <f>-Matrix!$D$21*Matrix!$B$13*SIN(Momente!$A6+Matrix!$E$21)</f>
        <v>1.4276451505046975E-05</v>
      </c>
      <c r="I6">
        <f>-H6*Daten!$B$37</f>
        <v>-4.2829354515140916E-05</v>
      </c>
      <c r="J6">
        <f>-Matrix!$D$22*Matrix!$B$13*SIN(Momente!$A6+Matrix!$E$22)</f>
        <v>-4.411119654201374E-05</v>
      </c>
      <c r="L6">
        <f>Daten!$B$34*(Momente!B6-Momente!C6)+Daten!$B$39*(Momente!G6-Momente!H6)</f>
        <v>0.8776651170403725</v>
      </c>
      <c r="M6">
        <f>Daten!$B$35*(Momente!D6-Momente!E6)+Daten!$B$40*(Momente!I6-Momente!J6)</f>
        <v>-0.2770090802784763</v>
      </c>
    </row>
    <row r="7" spans="1:13" ht="12.75">
      <c r="A7">
        <v>0.02</v>
      </c>
      <c r="B7">
        <f>Matrix!$D$20*COS(Momente!$A7+Matrix!$E$20)</f>
        <v>-8.00049079337901E-06</v>
      </c>
      <c r="C7">
        <f>Matrix!$D$21*COS(Momente!$A7+Matrix!$E$21)</f>
        <v>-9.091614143929171E-06</v>
      </c>
      <c r="D7">
        <f>-C7*Daten!$B$37</f>
        <v>2.727484243178751E-05</v>
      </c>
      <c r="E7">
        <f>Matrix!$D$22*COS(Momente!$A7+Matrix!$E$22)</f>
        <v>2.8091152640081675E-05</v>
      </c>
      <c r="G7">
        <f>-Matrix!$D$20*Matrix!$B$13*SIN(Momente!$A7+Matrix!$E$20)</f>
        <v>2.512489116603512E-05</v>
      </c>
      <c r="H7">
        <f>-Matrix!$D$21*Matrix!$B$13*SIN(Momente!$A7+Matrix!$E$21)</f>
        <v>2.8551475376841256E-05</v>
      </c>
      <c r="I7">
        <f>-H7*Daten!$B$37</f>
        <v>-8.565442613052376E-05</v>
      </c>
      <c r="J7">
        <f>-Matrix!$D$22*Matrix!$B$13*SIN(Momente!$A7+Matrix!$E$22)</f>
        <v>-8.82179820011325E-05</v>
      </c>
      <c r="L7">
        <f>Daten!$B$34*(Momente!B7-Momente!C7)+Daten!$B$39*(Momente!G7-Momente!H7)</f>
        <v>0.8775334661756581</v>
      </c>
      <c r="M7">
        <f>Daten!$B$35*(Momente!D7-Momente!E7)+Daten!$B$40*(Momente!I7-Momente!J7)</f>
        <v>-0.2769675285701487</v>
      </c>
    </row>
    <row r="8" spans="1:13" ht="12.75">
      <c r="A8">
        <v>0.03</v>
      </c>
      <c r="B8">
        <f>Matrix!$D$20*COS(Momente!$A8+Matrix!$E$20)</f>
        <v>-7.998490487305357E-06</v>
      </c>
      <c r="C8">
        <f>Matrix!$D$21*COS(Momente!$A8+Matrix!$E$21)</f>
        <v>-9.089341032008779E-06</v>
      </c>
      <c r="D8">
        <f>-C8*Daten!$B$37</f>
        <v>2.7268023096026333E-05</v>
      </c>
      <c r="E8">
        <f>Matrix!$D$22*COS(Momente!$A8+Matrix!$E$22)</f>
        <v>2.808412920805818E-05</v>
      </c>
      <c r="G8">
        <f>-Matrix!$D$20*Matrix!$B$13*SIN(Momente!$A8+Matrix!$E$20)</f>
        <v>3.768419613242123E-05</v>
      </c>
      <c r="H8">
        <f>-Matrix!$D$21*Matrix!$B$13*SIN(Momente!$A8+Matrix!$E$21)</f>
        <v>4.282364412489003E-05</v>
      </c>
      <c r="I8">
        <f>-H8*Daten!$B$37</f>
        <v>-0.00012847093237467006</v>
      </c>
      <c r="J8">
        <f>-Matrix!$D$22*Matrix!$B$13*SIN(Momente!$A8+Matrix!$E$22)</f>
        <v>-0.00013231594573556588</v>
      </c>
      <c r="L8">
        <f>Daten!$B$34*(Momente!B8-Momente!C8)+Daten!$B$39*(Momente!G8-Momente!H8)</f>
        <v>0.8773140626956019</v>
      </c>
      <c r="M8">
        <f>Daten!$B$35*(Momente!D8-Momente!E8)+Daten!$B$40*(Momente!I8-Momente!J8)</f>
        <v>-0.2768982803397699</v>
      </c>
    </row>
    <row r="9" spans="1:13" ht="12.75">
      <c r="A9">
        <v>0.04</v>
      </c>
      <c r="B9">
        <f>Matrix!$D$20*COS(Momente!$A9+Matrix!$E$20)</f>
        <v>-7.995690338848358E-06</v>
      </c>
      <c r="C9">
        <f>Matrix!$D$21*COS(Momente!$A9+Matrix!$E$21)</f>
        <v>-9.08615899355961E-06</v>
      </c>
      <c r="D9">
        <f>-C9*Daten!$B$37</f>
        <v>2.7258476980678823E-05</v>
      </c>
      <c r="E9">
        <f>Matrix!$D$22*COS(Momente!$A9+Matrix!$E$22)</f>
        <v>2.807429738651724E-05</v>
      </c>
      <c r="G9">
        <f>-Matrix!$D$20*Matrix!$B$13*SIN(Momente!$A9+Matrix!$E$20)</f>
        <v>5.023973271059805E-05</v>
      </c>
      <c r="H9">
        <f>-Matrix!$D$21*Matrix!$B$13*SIN(Momente!$A9+Matrix!$E$21)</f>
        <v>5.709153054421321E-05</v>
      </c>
      <c r="I9">
        <f>-H9*Daten!$B$37</f>
        <v>-0.0001712745916326396</v>
      </c>
      <c r="J9">
        <f>-Matrix!$D$22*Matrix!$B$13*SIN(Momente!$A9+Matrix!$E$22)</f>
        <v>-0.00017640067798568862</v>
      </c>
      <c r="L9">
        <f>Daten!$B$34*(Momente!B9-Momente!C9)+Daten!$B$39*(Momente!G9-Momente!H9)</f>
        <v>0.8770069285403682</v>
      </c>
      <c r="M9">
        <f>Daten!$B$35*(Momente!D9-Momente!E9)+Daten!$B$40*(Momente!I9-Momente!J9)</f>
        <v>-0.2768013425121061</v>
      </c>
    </row>
    <row r="10" spans="1:13" ht="12.75">
      <c r="A10">
        <v>0.05</v>
      </c>
      <c r="B10">
        <f>Matrix!$D$20*COS(Momente!$A10+Matrix!$E$20)</f>
        <v>-7.992090628020527E-06</v>
      </c>
      <c r="C10">
        <f>Matrix!$D$21*COS(Momente!$A10+Matrix!$E$21)</f>
        <v>-9.082068346782861E-06</v>
      </c>
      <c r="D10">
        <f>-C10*Daten!$B$37</f>
        <v>2.7246205040348578E-05</v>
      </c>
      <c r="E10">
        <f>Matrix!$D$22*COS(Momente!$A10+Matrix!$E$22)</f>
        <v>2.806165815863282E-05</v>
      </c>
      <c r="G10">
        <f>-Matrix!$D$20*Matrix!$B$13*SIN(Momente!$A10+Matrix!$E$20)</f>
        <v>6.279024535736957E-05</v>
      </c>
      <c r="H10">
        <f>-Matrix!$D$21*Matrix!$B$13*SIN(Momente!$A10+Matrix!$E$21)</f>
        <v>7.135370785805745E-05</v>
      </c>
      <c r="I10">
        <f>-H10*Daten!$B$37</f>
        <v>-0.00021406112357417233</v>
      </c>
      <c r="J10">
        <f>-Matrix!$D$22*Matrix!$B$13*SIN(Momente!$A10+Matrix!$E$22)</f>
        <v>-0.00022046777031501286</v>
      </c>
      <c r="L10">
        <f>Daten!$B$34*(Momente!B10-Momente!C10)+Daten!$B$39*(Momente!G10-Momente!H10)</f>
        <v>0.8766120944231189</v>
      </c>
      <c r="M10">
        <f>Daten!$B$35*(Momente!D10-Momente!E10)+Daten!$B$40*(Momente!I10-Momente!J10)</f>
        <v>-0.2766767247808556</v>
      </c>
    </row>
    <row r="11" spans="1:13" ht="12.75">
      <c r="A11">
        <v>0.06</v>
      </c>
      <c r="B11">
        <f>Matrix!$D$20*COS(Momente!$A11+Matrix!$E$20)</f>
        <v>-7.987691714789949E-06</v>
      </c>
      <c r="C11">
        <f>Matrix!$D$21*COS(Momente!$A11+Matrix!$E$21)</f>
        <v>-9.077069500739797E-06</v>
      </c>
      <c r="D11">
        <f>-C11*Daten!$B$37</f>
        <v>2.7231208502219387E-05</v>
      </c>
      <c r="E11">
        <f>Matrix!$D$22*COS(Momente!$A11+Matrix!$E$22)</f>
        <v>2.804621278831717E-05</v>
      </c>
      <c r="G11">
        <f>-Matrix!$D$20*Matrix!$B$13*SIN(Momente!$A11+Matrix!$E$20)</f>
        <v>7.533447903193092E-05</v>
      </c>
      <c r="H11">
        <f>-Matrix!$D$21*Matrix!$B$13*SIN(Momente!$A11+Matrix!$E$21)</f>
        <v>8.560874986057774E-05</v>
      </c>
      <c r="I11">
        <f>-H11*Daten!$B$37</f>
        <v>-0.0002568262495817332</v>
      </c>
      <c r="J11">
        <f>-Matrix!$D$22*Matrix!$B$13*SIN(Momente!$A11+Matrix!$E$22)</f>
        <v>-0.00026451281605102813</v>
      </c>
      <c r="L11">
        <f>Daten!$B$34*(Momente!B11-Momente!C11)+Daten!$B$39*(Momente!G11-Momente!H11)</f>
        <v>0.8761295998269327</v>
      </c>
      <c r="M11">
        <f>Daten!$B$35*(Momente!D11-Momente!E11)+Daten!$B$40*(Momente!I11-Momente!J11)</f>
        <v>-0.2765244396076913</v>
      </c>
    </row>
    <row r="12" spans="1:13" ht="12.75">
      <c r="A12">
        <v>0.07</v>
      </c>
      <c r="B12">
        <f>Matrix!$D$20*COS(Momente!$A12+Matrix!$E$20)</f>
        <v>-7.982494039044279E-06</v>
      </c>
      <c r="C12">
        <f>Matrix!$D$21*COS(Momente!$A12+Matrix!$E$21)</f>
        <v>-9.071162955310858E-06</v>
      </c>
      <c r="D12">
        <f>-C12*Daten!$B$37</f>
        <v>2.721348886593257E-05</v>
      </c>
      <c r="E12">
        <f>Matrix!$D$22*COS(Momente!$A12+Matrix!$E$22)</f>
        <v>2.8027962820094456E-05</v>
      </c>
      <c r="G12">
        <f>-Matrix!$D$20*Matrix!$B$13*SIN(Momente!$A12+Matrix!$E$20)</f>
        <v>8.787117932136705E-05</v>
      </c>
      <c r="H12">
        <f>-Matrix!$D$21*Matrix!$B$13*SIN(Momente!$A12+Matrix!$E$21)</f>
        <v>9.985523105945171E-05</v>
      </c>
      <c r="I12">
        <f>-H12*Daten!$B$37</f>
        <v>-0.00029956569317835506</v>
      </c>
      <c r="J12">
        <f>-Matrix!$D$22*Matrix!$B$13*SIN(Momente!$A12+Matrix!$E$22)</f>
        <v>-0.00030853141072586496</v>
      </c>
      <c r="L12">
        <f>Daten!$B$34*(Momente!B12-Momente!C12)+Daten!$B$39*(Momente!G12-Momente!H12)</f>
        <v>0.8755594930008692</v>
      </c>
      <c r="M12">
        <f>Daten!$B$35*(Momente!D12-Momente!E12)+Daten!$B$40*(Momente!I12-Momente!J12)</f>
        <v>-0.27634450222100293</v>
      </c>
    </row>
    <row r="13" spans="1:13" ht="12.75">
      <c r="A13">
        <v>0.08</v>
      </c>
      <c r="B13">
        <f>Matrix!$D$20*COS(Momente!$A13+Matrix!$E$20)</f>
        <v>-7.97649812054676E-06</v>
      </c>
      <c r="C13">
        <f>Matrix!$D$21*COS(Momente!$A13+Matrix!$E$21)</f>
        <v>-9.064349301145667E-06</v>
      </c>
      <c r="D13">
        <f>-C13*Daten!$B$37</f>
        <v>2.7193047903436997E-05</v>
      </c>
      <c r="E13">
        <f>Matrix!$D$22*COS(Momente!$A13+Matrix!$E$22)</f>
        <v>2.800691007894629E-05</v>
      </c>
      <c r="G13">
        <f>-Matrix!$D$20*Matrix!$B$13*SIN(Momente!$A13+Matrix!$E$20)</f>
        <v>0.00010039909256609736</v>
      </c>
      <c r="H13">
        <f>-Matrix!$D$21*Matrix!$B$13*SIN(Momente!$A13+Matrix!$E$21)</f>
        <v>0.00011409172681843282</v>
      </c>
      <c r="I13">
        <f>-H13*Daten!$B$37</f>
        <v>-0.0003422751804552984</v>
      </c>
      <c r="J13">
        <f>-Matrix!$D$22*Matrix!$B$13*SIN(Momente!$A13+Matrix!$E$22)</f>
        <v>-0.0003525191525167378</v>
      </c>
      <c r="L13">
        <f>Daten!$B$34*(Momente!B13-Momente!C13)+Daten!$B$39*(Momente!G13-Momente!H13)</f>
        <v>0.8749018309551391</v>
      </c>
      <c r="M13">
        <f>Daten!$B$35*(Momente!D13-Momente!E13)+Daten!$B$40*(Momente!I13-Momente!J13)</f>
        <v>-0.27613693061437744</v>
      </c>
    </row>
    <row r="14" spans="1:13" ht="12.75">
      <c r="A14">
        <v>0.09</v>
      </c>
      <c r="B14">
        <f>Matrix!$D$20*COS(Momente!$A14+Matrix!$E$20)</f>
        <v>-7.969704558884246E-06</v>
      </c>
      <c r="C14">
        <f>Matrix!$D$21*COS(Momente!$A14+Matrix!$E$21)</f>
        <v>-9.056629219603959E-06</v>
      </c>
      <c r="D14">
        <f>-C14*Daten!$B$37</f>
        <v>2.7169887658811872E-05</v>
      </c>
      <c r="E14">
        <f>Matrix!$D$22*COS(Momente!$A14+Matrix!$E$22)</f>
        <v>2.7983056670129245E-05</v>
      </c>
      <c r="G14">
        <f>-Matrix!$D$20*Matrix!$B$13*SIN(Momente!$A14+Matrix!$E$20)</f>
        <v>0.00011291696598523611</v>
      </c>
      <c r="H14">
        <f>-Matrix!$D$21*Matrix!$B$13*SIN(Momente!$A14+Matrix!$E$21)</f>
        <v>0.00012831681349980757</v>
      </c>
      <c r="I14">
        <f>-H14*Daten!$B$37</f>
        <v>-0.00038495044049942264</v>
      </c>
      <c r="J14">
        <f>-Matrix!$D$22*Matrix!$B$13*SIN(Momente!$A14+Matrix!$E$22)</f>
        <v>-0.0003964716426861239</v>
      </c>
      <c r="L14">
        <f>Daten!$B$34*(Momente!B14-Momente!C14)+Daten!$B$39*(Momente!G14-Momente!H14)</f>
        <v>0.8741566794553927</v>
      </c>
      <c r="M14">
        <f>Daten!$B$35*(Momente!D14-Momente!E14)+Daten!$B$40*(Momente!I14-Momente!J14)</f>
        <v>-0.2759017455448056</v>
      </c>
    </row>
    <row r="15" spans="1:13" ht="12.75">
      <c r="A15">
        <v>0.1</v>
      </c>
      <c r="B15">
        <f>Matrix!$D$20*COS(Momente!$A15+Matrix!$E$20)</f>
        <v>-7.962114033407243E-06</v>
      </c>
      <c r="C15">
        <f>Matrix!$D$21*COS(Momente!$A15+Matrix!$E$21)</f>
        <v>-9.048003482687458E-06</v>
      </c>
      <c r="D15">
        <f>-C15*Daten!$B$37</f>
        <v>2.714401044806237E-05</v>
      </c>
      <c r="E15">
        <f>Matrix!$D$22*COS(Momente!$A15+Matrix!$E$22)</f>
        <v>2.7956404978964322E-05</v>
      </c>
      <c r="G15">
        <f>-Matrix!$D$20*Matrix!$B$13*SIN(Momente!$A15+Matrix!$E$20)</f>
        <v>0.00012542354780187406</v>
      </c>
      <c r="H15">
        <f>-Matrix!$D$21*Matrix!$B$13*SIN(Momente!$A15+Matrix!$E$21)</f>
        <v>0.00014252906860676325</v>
      </c>
      <c r="I15">
        <f>-H15*Daten!$B$37</f>
        <v>-0.0004275872058202897</v>
      </c>
      <c r="J15">
        <f>-Matrix!$D$22*Matrix!$B$13*SIN(Momente!$A15+Matrix!$E$22)</f>
        <v>-0.0004403844860216334</v>
      </c>
      <c r="L15">
        <f>Daten!$B$34*(Momente!B15-Momente!C15)+Daten!$B$39*(Momente!G15-Momente!H15)</f>
        <v>0.8733241130161635</v>
      </c>
      <c r="M15">
        <f>Daten!$B$35*(Momente!D15-Momente!E15)+Daten!$B$40*(Momente!I15-Momente!J15)</f>
        <v>-0.2756389705305945</v>
      </c>
    </row>
    <row r="16" spans="1:13" ht="12.75">
      <c r="A16">
        <v>0.11</v>
      </c>
      <c r="B16">
        <f>Matrix!$D$20*COS(Momente!$A16+Matrix!$E$20)</f>
        <v>-7.95372730316197E-06</v>
      </c>
      <c r="C16">
        <f>Matrix!$D$21*COS(Momente!$A16+Matrix!$E$21)</f>
        <v>-9.038472952962664E-06</v>
      </c>
      <c r="D16">
        <f>-C16*Daten!$B$37</f>
        <v>2.7115418858887987E-05</v>
      </c>
      <c r="E16">
        <f>Matrix!$D$22*COS(Momente!$A16+Matrix!$E$22)</f>
        <v>2.792695767059843E-05</v>
      </c>
      <c r="G16">
        <f>-Matrix!$D$20*Matrix!$B$13*SIN(Momente!$A16+Matrix!$E$20)</f>
        <v>0.00013791758736825054</v>
      </c>
      <c r="H16">
        <f>-Matrix!$D$21*Matrix!$B$13*SIN(Momente!$A16+Matrix!$E$21)</f>
        <v>0.00015672707092563148</v>
      </c>
      <c r="I16">
        <f>-H16*Daten!$B$37</f>
        <v>-0.0004701812127768944</v>
      </c>
      <c r="J16">
        <f>-Matrix!$D$22*Matrix!$B$13*SIN(Momente!$A16+Matrix!$E$22)</f>
        <v>-0.00048425329127552657</v>
      </c>
      <c r="L16">
        <f>Daten!$B$34*(Momente!B16-Momente!C16)+Daten!$B$39*(Momente!G16-Momente!H16)</f>
        <v>0.8724042148934001</v>
      </c>
      <c r="M16">
        <f>Daten!$B$35*(Momente!D16-Momente!E16)+Daten!$B$40*(Momente!I16-Momente!J16)</f>
        <v>-0.2753486318490314</v>
      </c>
    </row>
    <row r="17" spans="1:13" ht="12.75">
      <c r="A17">
        <v>0.12</v>
      </c>
      <c r="B17">
        <f>Matrix!$D$20*COS(Momente!$A17+Matrix!$E$20)</f>
        <v>-7.944545206814466E-06</v>
      </c>
      <c r="C17">
        <f>Matrix!$D$21*COS(Momente!$A17+Matrix!$E$21)</f>
        <v>-9.02803858347461E-06</v>
      </c>
      <c r="D17">
        <f>-C17*Daten!$B$37</f>
        <v>2.7084115750423827E-05</v>
      </c>
      <c r="E17">
        <f>Matrix!$D$22*COS(Momente!$A17+Matrix!$E$22)</f>
        <v>2.7894717689737864E-05</v>
      </c>
      <c r="G17">
        <f>-Matrix!$D$20*Matrix!$B$13*SIN(Momente!$A17+Matrix!$E$20)</f>
        <v>0.0001503978352908217</v>
      </c>
      <c r="H17">
        <f>-Matrix!$D$21*Matrix!$B$13*SIN(Momente!$A17+Matrix!$E$21)</f>
        <v>0.00017090940066801324</v>
      </c>
      <c r="I17">
        <f>-H17*Daten!$B$37</f>
        <v>-0.0005127282020040396</v>
      </c>
      <c r="J17">
        <f>-Matrix!$D$22*Matrix!$B$13*SIN(Momente!$A17+Matrix!$E$22)</f>
        <v>-0.0005280736716038353</v>
      </c>
      <c r="L17">
        <f>Daten!$B$34*(Momente!B17-Momente!C17)+Daten!$B$39*(Momente!G17-Momente!H17)</f>
        <v>0.871397077076149</v>
      </c>
      <c r="M17">
        <f>Daten!$B$35*(Momente!D17-Momente!E17)+Daten!$B$40*(Momente!I17-Momente!J17)</f>
        <v>-0.2750307585337389</v>
      </c>
    </row>
    <row r="18" spans="1:13" ht="12.75">
      <c r="A18">
        <v>0.13</v>
      </c>
      <c r="B18">
        <f>Matrix!$D$20*COS(Momente!$A18+Matrix!$E$20)</f>
        <v>-7.934568662566714E-06</v>
      </c>
      <c r="C18">
        <f>Matrix!$D$21*COS(Momente!$A18+Matrix!$E$21)</f>
        <v>-9.01670141765155E-06</v>
      </c>
      <c r="D18">
        <f>-C18*Daten!$B$37</f>
        <v>2.7050104252954648E-05</v>
      </c>
      <c r="E18">
        <f>Matrix!$D$22*COS(Momente!$A18+Matrix!$E$22)</f>
        <v>2.7859688260353846E-05</v>
      </c>
      <c r="G18">
        <f>-Matrix!$D$20*Matrix!$B$13*SIN(Momente!$A18+Matrix!$E$20)</f>
        <v>0.00016286304355519433</v>
      </c>
      <c r="H18">
        <f>-Matrix!$D$21*Matrix!$B$13*SIN(Momente!$A18+Matrix!$E$21)</f>
        <v>0.0001850746396127516</v>
      </c>
      <c r="I18">
        <f>-H18*Daten!$B$37</f>
        <v>-0.0005552239188382547</v>
      </c>
      <c r="J18">
        <f>-Matrix!$D$22*Matrix!$B$13*SIN(Momente!$A18+Matrix!$E$22)</f>
        <v>-0.0005718412450050435</v>
      </c>
      <c r="L18">
        <f>Daten!$B$34*(Momente!B18-Momente!C18)+Daten!$B$39*(Momente!G18-Momente!H18)</f>
        <v>0.8703028002773513</v>
      </c>
      <c r="M18">
        <f>Daten!$B$35*(Momente!D18-Momente!E18)+Daten!$B$40*(Momente!I18-Momente!J18)</f>
        <v>-0.2746853823717834</v>
      </c>
    </row>
    <row r="19" spans="1:13" ht="12.75">
      <c r="A19">
        <v>0.14</v>
      </c>
      <c r="B19">
        <f>Matrix!$D$20*COS(Momente!$A19+Matrix!$E$20)</f>
        <v>-7.923798668064823E-06</v>
      </c>
      <c r="C19">
        <f>Matrix!$D$21*COS(Momente!$A19+Matrix!$E$21)</f>
        <v>-9.004462589200617E-06</v>
      </c>
      <c r="D19">
        <f>-C19*Daten!$B$37</f>
        <v>2.7013387767601845E-05</v>
      </c>
      <c r="E19">
        <f>Matrix!$D$22*COS(Momente!$A19+Matrix!$E$22)</f>
        <v>2.782187288536012E-05</v>
      </c>
      <c r="G19">
        <f>-Matrix!$D$20*Matrix!$B$13*SIN(Momente!$A19+Matrix!$E$20)</f>
        <v>0.00017531196565093073</v>
      </c>
      <c r="H19">
        <f>-Matrix!$D$21*Matrix!$B$13*SIN(Momente!$A19+Matrix!$E$21)</f>
        <v>0.00019922137124775766</v>
      </c>
      <c r="I19">
        <f>-H19*Daten!$B$37</f>
        <v>-0.0005976641137432729</v>
      </c>
      <c r="J19">
        <f>-Matrix!$D$22*Matrix!$B$13*SIN(Momente!$A19+Matrix!$E$22)</f>
        <v>-0.000615551634758284</v>
      </c>
      <c r="L19">
        <f>Daten!$B$34*(Momente!B19-Momente!C19)+Daten!$B$39*(Momente!G19-Momente!H19)</f>
        <v>0.8691214939237761</v>
      </c>
      <c r="M19">
        <f>Daten!$B$35*(Momente!D19-Momente!E19)+Daten!$B$40*(Momente!I19-Momente!J19)</f>
        <v>-0.27431253790049587</v>
      </c>
    </row>
    <row r="20" spans="1:13" ht="12.75">
      <c r="A20">
        <v>0.15</v>
      </c>
      <c r="B20">
        <f>Matrix!$D$20*COS(Momente!$A20+Matrix!$E$20)</f>
        <v>-7.912236300299269E-06</v>
      </c>
      <c r="C20">
        <f>Matrix!$D$21*COS(Momente!$A20+Matrix!$E$21)</f>
        <v>-8.991323321994458E-06</v>
      </c>
      <c r="D20">
        <f>-C20*Daten!$B$37</f>
        <v>2.697396996598337E-05</v>
      </c>
      <c r="E20">
        <f>Matrix!$D$22*COS(Momente!$A20+Matrix!$E$22)</f>
        <v>2.7781275346262677E-05</v>
      </c>
      <c r="G20">
        <f>-Matrix!$D$20*Matrix!$B$13*SIN(Momente!$A20+Matrix!$E$20)</f>
        <v>0.00018774335669619432</v>
      </c>
      <c r="H20">
        <f>-Matrix!$D$21*Matrix!$B$13*SIN(Momente!$A20+Matrix!$E$21)</f>
        <v>0.00021334818091165556</v>
      </c>
      <c r="I20">
        <f>-H20*Daten!$B$37</f>
        <v>-0.0006400445427349665</v>
      </c>
      <c r="J20">
        <f>-Matrix!$D$22*Matrix!$B$13*SIN(Momente!$A20+Matrix!$E$22)</f>
        <v>-0.0006592004698610066</v>
      </c>
      <c r="L20">
        <f>Daten!$B$34*(Momente!B20-Momente!C20)+Daten!$B$39*(Momente!G20-Momente!H20)</f>
        <v>0.8678532761450742</v>
      </c>
      <c r="M20">
        <f>Daten!$B$35*(Momente!D20-Momente!E20)+Daten!$B$40*(Momente!I20-Momente!J20)</f>
        <v>-0.27391226240401007</v>
      </c>
    </row>
    <row r="21" spans="1:13" ht="12.75">
      <c r="A21">
        <v>0.16</v>
      </c>
      <c r="B21">
        <f>Matrix!$D$20*COS(Momente!$A21+Matrix!$E$20)</f>
        <v>-7.899882715497192E-06</v>
      </c>
      <c r="C21">
        <f>Matrix!$D$21*COS(Momente!$A21+Matrix!$E$21)</f>
        <v>-8.977284929948844E-06</v>
      </c>
      <c r="D21">
        <f>-C21*Daten!$B$37</f>
        <v>2.6931854789846527E-05</v>
      </c>
      <c r="E21">
        <f>Matrix!$D$22*COS(Momente!$A21+Matrix!$E$22)</f>
        <v>2.7737899702781595E-05</v>
      </c>
      <c r="G21">
        <f>-Matrix!$D$20*Matrix!$B$13*SIN(Momente!$A21+Matrix!$E$20)</f>
        <v>0.0002001559735622411</v>
      </c>
      <c r="H21">
        <f>-Matrix!$D$21*Matrix!$B$13*SIN(Momente!$A21+Matrix!$E$21)</f>
        <v>0.00022745365593525245</v>
      </c>
      <c r="I21">
        <f>-H21*Daten!$B$37</f>
        <v>-0.0006823609678057572</v>
      </c>
      <c r="J21">
        <f>-Matrix!$D$22*Matrix!$B$13*SIN(Momente!$A21+Matrix!$E$22)</f>
        <v>-0.0007027833854660751</v>
      </c>
      <c r="L21">
        <f>Daten!$B$34*(Momente!B21-Momente!C21)+Daten!$B$39*(Momente!G21-Momente!H21)</f>
        <v>0.8664982737619674</v>
      </c>
      <c r="M21">
        <f>Daten!$B$35*(Momente!D21-Momente!E21)+Daten!$B$40*(Momente!I21-Momente!J21)</f>
        <v>-0.2734845959095451</v>
      </c>
    </row>
    <row r="22" spans="1:13" ht="12.75">
      <c r="A22">
        <v>0.17</v>
      </c>
      <c r="B22">
        <f>Matrix!$D$20*COS(Momente!$A22+Matrix!$E$20)</f>
        <v>-7.88673914900678E-06</v>
      </c>
      <c r="C22">
        <f>Matrix!$D$21*COS(Momente!$A22+Matrix!$E$21)</f>
        <v>-8.962348816891282E-06</v>
      </c>
      <c r="D22">
        <f>-C22*Daten!$B$37</f>
        <v>2.6887046450673842E-05</v>
      </c>
      <c r="E22">
        <f>Matrix!$D$22*COS(Momente!$A22+Matrix!$E$22)</f>
        <v>2.7691750292445072E-05</v>
      </c>
      <c r="G22">
        <f>-Matrix!$D$20*Matrix!$B$13*SIN(Momente!$A22+Matrix!$E$20)</f>
        <v>0.00021254857499772718</v>
      </c>
      <c r="H22">
        <f>-Matrix!$D$21*Matrix!$B$13*SIN(Momente!$A22+Matrix!$E$21)</f>
        <v>0.0002415363857827993</v>
      </c>
      <c r="I22">
        <f>-H22*Daten!$B$37</f>
        <v>-0.0007246091573483978</v>
      </c>
      <c r="J22">
        <f>-Matrix!$D$22*Matrix!$B$13*SIN(Momente!$A22+Matrix!$E$22)</f>
        <v>-0.0007462960233182479</v>
      </c>
      <c r="L22">
        <f>Daten!$B$34*(Momente!B22-Momente!C22)+Daten!$B$39*(Momente!G22-Momente!H22)</f>
        <v>0.8650566222735633</v>
      </c>
      <c r="M22">
        <f>Daten!$B$35*(Momente!D22-Momente!E22)+Daten!$B$40*(Momente!I22-Momente!J22)</f>
        <v>-0.2730295811833899</v>
      </c>
    </row>
    <row r="23" spans="1:13" ht="12.75">
      <c r="A23">
        <v>0.18</v>
      </c>
      <c r="B23">
        <f>Matrix!$D$20*COS(Momente!$A23+Matrix!$E$20)</f>
        <v>-7.872806915173729E-06</v>
      </c>
      <c r="C23">
        <f>Matrix!$D$21*COS(Momente!$A23+Matrix!$E$21)</f>
        <v>-8.946516476420629E-06</v>
      </c>
      <c r="D23">
        <f>-C23*Daten!$B$37</f>
        <v>2.683954942926188E-05</v>
      </c>
      <c r="E23">
        <f>Matrix!$D$22*COS(Momente!$A23+Matrix!$E$22)</f>
        <v>2.7642831730155686E-05</v>
      </c>
      <c r="G23">
        <f>-Matrix!$D$20*Matrix!$B$13*SIN(Momente!$A23+Matrix!$E$20)</f>
        <v>0.0002249199217528373</v>
      </c>
      <c r="H23">
        <f>-Matrix!$D$21*Matrix!$B$13*SIN(Momente!$A23+Matrix!$E$21)</f>
        <v>0.00025559496219304816</v>
      </c>
      <c r="I23">
        <f>-H23*Daten!$B$37</f>
        <v>-0.0007667848865791444</v>
      </c>
      <c r="J23">
        <f>-Matrix!$D$22*Matrix!$B$13*SIN(Momente!$A23+Matrix!$E$22)</f>
        <v>-0.00078973403219</v>
      </c>
      <c r="L23">
        <f>Daten!$B$34*(Momente!B23-Momente!C23)+Daten!$B$39*(Momente!G23-Momente!H23)</f>
        <v>0.8635284658438093</v>
      </c>
      <c r="M23">
        <f>Daten!$B$35*(Momente!D23-Momente!E23)+Daten!$B$40*(Momente!I23-Momente!J23)</f>
        <v>-0.2725472637266417</v>
      </c>
    </row>
    <row r="24" spans="1:13" ht="12.75">
      <c r="A24">
        <v>0.19</v>
      </c>
      <c r="B24">
        <f>Matrix!$D$20*COS(Momente!$A24+Matrix!$E$20)</f>
        <v>-7.85808740720981E-06</v>
      </c>
      <c r="C24">
        <f>Matrix!$D$21*COS(Momente!$A24+Matrix!$E$21)</f>
        <v>-8.929789491757738E-06</v>
      </c>
      <c r="D24">
        <f>-C24*Daten!$B$37</f>
        <v>2.678936847527321E-05</v>
      </c>
      <c r="E24">
        <f>Matrix!$D$22*COS(Momente!$A24+Matrix!$E$22)</f>
        <v>2.75911489077289E-05</v>
      </c>
      <c r="G24">
        <f>-Matrix!$D$20*Matrix!$B$13*SIN(Momente!$A24+Matrix!$E$20)</f>
        <v>0.00023726877670320423</v>
      </c>
      <c r="H24">
        <f>-Matrix!$D$21*Matrix!$B$13*SIN(Momente!$A24+Matrix!$E$21)</f>
        <v>0.0002696279793200722</v>
      </c>
      <c r="I24">
        <f>-H24*Daten!$B$37</f>
        <v>-0.0008088839379602164</v>
      </c>
      <c r="J24">
        <f>-Matrix!$D$22*Matrix!$B$13*SIN(Momente!$A24+Matrix!$E$22)</f>
        <v>-0.0008330930683166425</v>
      </c>
      <c r="L24">
        <f>Daten!$B$34*(Momente!B24-Momente!C24)+Daten!$B$39*(Momente!G24-Momente!H24)</f>
        <v>0.861913957287075</v>
      </c>
      <c r="M24">
        <f>Daten!$B$35*(Momente!D24-Momente!E24)+Daten!$B$40*(Momente!I24-Momente!J24)</f>
        <v>-0.27203769177064363</v>
      </c>
    </row>
    <row r="25" spans="1:13" ht="12.75">
      <c r="A25">
        <v>0.2</v>
      </c>
      <c r="B25">
        <f>Matrix!$D$20*COS(Momente!$A25+Matrix!$E$20)</f>
        <v>-7.842582097053554E-06</v>
      </c>
      <c r="C25">
        <f>Matrix!$D$21*COS(Momente!$A25+Matrix!$E$21)</f>
        <v>-8.91216953558714E-06</v>
      </c>
      <c r="D25">
        <f>-C25*Daten!$B$37</f>
        <v>2.6736508606761416E-05</v>
      </c>
      <c r="E25">
        <f>Matrix!$D$22*COS(Momente!$A25+Matrix!$E$22)</f>
        <v>2.753670699340389E-05</v>
      </c>
      <c r="G25">
        <f>-Matrix!$D$20*Matrix!$B$13*SIN(Momente!$A25+Matrix!$E$20)</f>
        <v>0.0002495939049736247</v>
      </c>
      <c r="H25">
        <f>-Matrix!$D$21*Matrix!$B$13*SIN(Momente!$A25+Matrix!$E$21)</f>
        <v>0.00028363403387385403</v>
      </c>
      <c r="I25">
        <f>-H25*Daten!$B$37</f>
        <v>-0.0008509021016215619</v>
      </c>
      <c r="J25">
        <f>-Matrix!$D$22*Matrix!$B$13*SIN(Momente!$A25+Matrix!$E$22)</f>
        <v>-0.0008763687958306955</v>
      </c>
      <c r="L25">
        <f>Daten!$B$34*(Momente!B25-Momente!C25)+Daten!$B$39*(Momente!G25-Momente!H25)</f>
        <v>0.8602132580528732</v>
      </c>
      <c r="M25">
        <f>Daten!$B$35*(Momente!D25-Momente!E25)+Daten!$B$40*(Momente!I25-Momente!J25)</f>
        <v>-0.2715009162721633</v>
      </c>
    </row>
    <row r="26" spans="1:13" ht="12.75">
      <c r="A26">
        <v>0.21</v>
      </c>
      <c r="B26">
        <f>Matrix!$D$20*COS(Momente!$A26+Matrix!$E$20)</f>
        <v>-7.826292535223058E-06</v>
      </c>
      <c r="C26">
        <f>Matrix!$D$21*COS(Momente!$A26+Matrix!$E$21)</f>
        <v>-8.893658369889765E-06</v>
      </c>
      <c r="D26">
        <f>-C26*Daten!$B$37</f>
        <v>2.6680975109669292E-05</v>
      </c>
      <c r="E26">
        <f>Matrix!$D$22*COS(Momente!$A26+Matrix!$E$22)</f>
        <v>2.747951143132672E-05</v>
      </c>
      <c r="G26">
        <f>-Matrix!$D$20*Matrix!$B$13*SIN(Momente!$A26+Matrix!$E$20)</f>
        <v>0.00026189407406154144</v>
      </c>
      <c r="H26">
        <f>-Matrix!$D$21*Matrix!$B$13*SIN(Momente!$A26+Matrix!$E$21)</f>
        <v>0.0002976117252606088</v>
      </c>
      <c r="I26">
        <f>-H26*Daten!$B$37</f>
        <v>-0.0008928351757818263</v>
      </c>
      <c r="J26">
        <f>-Matrix!$D$22*Matrix!$B$13*SIN(Momente!$A26+Matrix!$E$22)</f>
        <v>-0.0009195568871954702</v>
      </c>
      <c r="L26">
        <f>Daten!$B$34*(Momente!B26-Momente!C26)+Daten!$B$39*(Momente!G26-Momente!H26)</f>
        <v>0.8584265382097059</v>
      </c>
      <c r="M26">
        <f>Daten!$B$35*(Momente!D26-Momente!E26)+Daten!$B$40*(Momente!I26-Momente!J26)</f>
        <v>-0.2709369909083082</v>
      </c>
    </row>
    <row r="27" spans="1:13" ht="12.75">
      <c r="A27">
        <v>0.22</v>
      </c>
      <c r="B27">
        <f>Matrix!$D$20*COS(Momente!$A27+Matrix!$E$20)</f>
        <v>-7.809220350660926E-06</v>
      </c>
      <c r="C27">
        <f>Matrix!$D$21*COS(Momente!$A27+Matrix!$E$21)</f>
        <v>-8.874257845766758E-06</v>
      </c>
      <c r="D27">
        <f>-C27*Daten!$B$37</f>
        <v>2.662277353730027E-05</v>
      </c>
      <c r="E27">
        <f>Matrix!$D$22*COS(Momente!$A27+Matrix!$E$22)</f>
        <v>2.741956794100593E-05</v>
      </c>
      <c r="G27">
        <f>-Matrix!$D$20*Matrix!$B$13*SIN(Momente!$A27+Matrix!$E$20)</f>
        <v>0.00027416805396029693</v>
      </c>
      <c r="H27">
        <f>-Matrix!$D$21*Matrix!$B$13*SIN(Momente!$A27+Matrix!$E$21)</f>
        <v>0.00031155965572284705</v>
      </c>
      <c r="I27">
        <f>-H27*Daten!$B$37</f>
        <v>-0.000934678967168541</v>
      </c>
      <c r="J27">
        <f>-Matrix!$D$22*Matrix!$B$13*SIN(Momente!$A27+Matrix!$E$22)</f>
        <v>-0.0009626530236378203</v>
      </c>
      <c r="L27">
        <f>Daten!$B$34*(Momente!B27-Momente!C27)+Daten!$B$39*(Momente!G27-Momente!H27)</f>
        <v>0.856553976428072</v>
      </c>
      <c r="M27">
        <f>Daten!$B$35*(Momente!D27-Momente!E27)+Daten!$B$40*(Momente!I27-Momente!J27)</f>
        <v>-0.2703459720711413</v>
      </c>
    </row>
    <row r="28" spans="1:13" ht="12.75">
      <c r="A28">
        <v>0.23</v>
      </c>
      <c r="B28">
        <f>Matrix!$D$20*COS(Momente!$A28+Matrix!$E$20)</f>
        <v>-7.791367250571392E-06</v>
      </c>
      <c r="C28">
        <f>Matrix!$D$21*COS(Momente!$A28+Matrix!$E$21)</f>
        <v>-8.853969903254367E-06</v>
      </c>
      <c r="D28">
        <f>-C28*Daten!$B$37</f>
        <v>2.6561909709763095E-05</v>
      </c>
      <c r="E28">
        <f>Matrix!$D$22*COS(Momente!$A28+Matrix!$E$22)</f>
        <v>2.7356882516740608E-05</v>
      </c>
      <c r="G28">
        <f>-Matrix!$D$20*Matrix!$B$13*SIN(Momente!$A28+Matrix!$E$20)</f>
        <v>0.00028641461728212854</v>
      </c>
      <c r="H28">
        <f>-Matrix!$D$21*Matrix!$B$13*SIN(Momente!$A28+Matrix!$E$21)</f>
        <v>0.0003254764304791446</v>
      </c>
      <c r="I28">
        <f>-H28*Daten!$B$37</f>
        <v>-0.0009764292914374338</v>
      </c>
      <c r="J28">
        <f>-Matrix!$D$22*Matrix!$B$13*SIN(Momente!$A28+Matrix!$E$22)</f>
        <v>-0.0010056528955800148</v>
      </c>
      <c r="L28">
        <f>Daten!$B$34*(Momente!B28-Momente!C28)+Daten!$B$39*(Momente!G28-Momente!H28)</f>
        <v>0.8545957599625883</v>
      </c>
      <c r="M28">
        <f>Daten!$B$35*(Momente!D28-Momente!E28)+Daten!$B$40*(Momente!I28-Momente!J28)</f>
        <v>-0.2697279188620549</v>
      </c>
    </row>
    <row r="29" spans="1:13" ht="12.75">
      <c r="A29">
        <v>0.24</v>
      </c>
      <c r="B29">
        <f>Matrix!$D$20*COS(Momente!$A29+Matrix!$E$20)</f>
        <v>-7.772735020249583E-06</v>
      </c>
      <c r="C29">
        <f>Matrix!$D$21*COS(Momente!$A29+Matrix!$E$21)</f>
        <v>-8.83279657112993E-06</v>
      </c>
      <c r="D29">
        <f>-C29*Daten!$B$37</f>
        <v>2.6498389713389786E-05</v>
      </c>
      <c r="E29">
        <f>Matrix!$D$22*COS(Momente!$A29+Matrix!$E$22)</f>
        <v>2.7291461427020935E-05</v>
      </c>
      <c r="G29">
        <f>-Matrix!$D$20*Matrix!$B$13*SIN(Momente!$A29+Matrix!$E$20)</f>
        <v>0.00029863253938091044</v>
      </c>
      <c r="H29">
        <f>-Matrix!$D$21*Matrix!$B$13*SIN(Momente!$A29+Matrix!$E$21)</f>
        <v>0.00033936065786362434</v>
      </c>
      <c r="I29">
        <f>-H29*Daten!$B$37</f>
        <v>-0.001018081973590873</v>
      </c>
      <c r="J29">
        <f>-Matrix!$D$22*Matrix!$B$13*SIN(Momente!$A29+Matrix!$E$22)</f>
        <v>-0.0010485522030706923</v>
      </c>
      <c r="L29">
        <f>Daten!$B$34*(Momente!B29-Momente!C29)+Daten!$B$39*(Momente!G29-Momente!H29)</f>
        <v>0.8525520846332677</v>
      </c>
      <c r="M29">
        <f>Daten!$B$35*(Momente!D29-Momente!E29)+Daten!$B$40*(Momente!I29-Momente!J29)</f>
        <v>-0.2690828930858562</v>
      </c>
    </row>
    <row r="30" spans="1:13" ht="12.75">
      <c r="A30">
        <v>0.25</v>
      </c>
      <c r="B30">
        <f>Matrix!$D$20*COS(Momente!$A30+Matrix!$E$20)</f>
        <v>-7.753325522903009E-06</v>
      </c>
      <c r="C30">
        <f>Matrix!$D$21*COS(Momente!$A30+Matrix!$E$21)</f>
        <v>-8.810739966709023E-06</v>
      </c>
      <c r="D30">
        <f>-C30*Daten!$B$37</f>
        <v>2.6432219900127066E-05</v>
      </c>
      <c r="E30">
        <f>Matrix!$D$22*COS(Momente!$A30+Matrix!$E$22)</f>
        <v>2.7223311213901367E-05</v>
      </c>
      <c r="G30">
        <f>-Matrix!$D$20*Matrix!$B$13*SIN(Momente!$A30+Matrix!$E$20)</f>
        <v>0.00031082059847461335</v>
      </c>
      <c r="H30">
        <f>-Matrix!$D$21*Matrix!$B$13*SIN(Momente!$A30+Matrix!$E$21)</f>
        <v>0.0003532109494651166</v>
      </c>
      <c r="I30">
        <f>-H30*Daten!$B$37</f>
        <v>-0.0010596328483953497</v>
      </c>
      <c r="J30">
        <f>-Matrix!$D$22*Matrix!$B$13*SIN(Momente!$A30+Matrix!$E$22)</f>
        <v>-0.0010913466562148537</v>
      </c>
      <c r="L30">
        <f>Daten!$B$34*(Momente!B30-Momente!C30)+Daten!$B$39*(Momente!G30-Momente!H30)</f>
        <v>0.8504231548059418</v>
      </c>
      <c r="M30">
        <f>Daten!$B$35*(Momente!D30-Momente!E30)+Daten!$B$40*(Momente!I30-Momente!J30)</f>
        <v>-0.26841095924458047</v>
      </c>
    </row>
    <row r="31" spans="1:13" ht="12.75">
      <c r="A31">
        <v>0.26</v>
      </c>
      <c r="B31">
        <f>Matrix!$D$20*COS(Momente!$A31+Matrix!$E$20)</f>
        <v>-7.733140699465227E-06</v>
      </c>
      <c r="C31">
        <f>Matrix!$D$21*COS(Momente!$A31+Matrix!$E$21)</f>
        <v>-8.787802295633704E-06</v>
      </c>
      <c r="D31">
        <f>-C31*Daten!$B$37</f>
        <v>2.6363406886901106E-05</v>
      </c>
      <c r="E31">
        <f>Matrix!$D$22*COS(Momente!$A31+Matrix!$E$22)</f>
        <v>2.715243869234643E-05</v>
      </c>
      <c r="G31">
        <f>-Matrix!$D$20*Matrix!$B$13*SIN(Momente!$A31+Matrix!$E$20)</f>
        <v>0.00032297757576748513</v>
      </c>
      <c r="H31">
        <f>-Matrix!$D$21*Matrix!$B$13*SIN(Momente!$A31+Matrix!$E$21)</f>
        <v>0.00036702592026600396</v>
      </c>
      <c r="I31">
        <f>-H31*Daten!$B$37</f>
        <v>-0.0011010777607980116</v>
      </c>
      <c r="J31">
        <f>-Matrix!$D$22*Matrix!$B$13*SIN(Momente!$A31+Matrix!$E$22)</f>
        <v>-0.001134031975602846</v>
      </c>
      <c r="L31">
        <f>Daten!$B$34*(Momente!B31-Momente!C31)+Daten!$B$39*(Momente!G31-Momente!H31)</f>
        <v>0.8482091833718199</v>
      </c>
      <c r="M31">
        <f>Daten!$B$35*(Momente!D31-Momente!E31)+Daten!$B$40*(Momente!I31-Momente!J31)</f>
        <v>-0.2677121845310578</v>
      </c>
    </row>
    <row r="32" spans="1:13" ht="12.75">
      <c r="A32">
        <v>0.27</v>
      </c>
      <c r="B32">
        <f>Matrix!$D$20*COS(Momente!$A32+Matrix!$E$20)</f>
        <v>-7.71218256840176E-06</v>
      </c>
      <c r="C32">
        <f>Matrix!$D$21*COS(Momente!$A32+Matrix!$E$21)</f>
        <v>-8.763985851651964E-06</v>
      </c>
      <c r="D32">
        <f>-C32*Daten!$B$37</f>
        <v>2.6291957554955886E-05</v>
      </c>
      <c r="E32">
        <f>Matrix!$D$22*COS(Momente!$A32+Matrix!$E$22)</f>
        <v>2.7078850949549212E-05</v>
      </c>
      <c r="G32">
        <f>-Matrix!$D$20*Matrix!$B$13*SIN(Momente!$A32+Matrix!$E$20)</f>
        <v>0.00033510225557192776</v>
      </c>
      <c r="H32">
        <f>-Matrix!$D$21*Matrix!$B$13*SIN(Momente!$A32+Matrix!$E$21)</f>
        <v>0.0003808041887807192</v>
      </c>
      <c r="I32">
        <f>-H32*Daten!$B$37</f>
        <v>-0.0011424125663421574</v>
      </c>
      <c r="J32">
        <f>-Matrix!$D$22*Matrix!$B$13*SIN(Momente!$A32+Matrix!$E$22)</f>
        <v>-0.0011766038927383015</v>
      </c>
      <c r="L32">
        <f>Daten!$B$34*(Momente!B32-Momente!C32)+Daten!$B$39*(Momente!G32-Momente!H32)</f>
        <v>0.8459103917261985</v>
      </c>
      <c r="M32">
        <f>Daten!$B$35*(Momente!D32-Momente!E32)+Daten!$B$40*(Momente!I32-Momente!J32)</f>
        <v>-0.2669866388221745</v>
      </c>
    </row>
    <row r="33" spans="1:13" ht="12.75">
      <c r="A33">
        <v>0.28</v>
      </c>
      <c r="B33">
        <f>Matrix!$D$20*COS(Momente!$A33+Matrix!$E$20)</f>
        <v>-7.69045322550825E-06</v>
      </c>
      <c r="C33">
        <f>Matrix!$D$21*COS(Momente!$A33+Matrix!$E$21)</f>
        <v>-8.739293016388355E-06</v>
      </c>
      <c r="D33">
        <f>-C33*Daten!$B$37</f>
        <v>2.621787904916506E-05</v>
      </c>
      <c r="E33">
        <f>Matrix!$D$22*COS(Momente!$A33+Matrix!$E$22)</f>
        <v>2.700255534422267E-05</v>
      </c>
      <c r="G33">
        <f>-Matrix!$D$20*Matrix!$B$13*SIN(Momente!$A33+Matrix!$E$20)</f>
        <v>0.00034719342543006415</v>
      </c>
      <c r="H33">
        <f>-Matrix!$D$21*Matrix!$B$13*SIN(Momente!$A33+Matrix!$E$21)</f>
        <v>0.0003945443771938921</v>
      </c>
      <c r="I33">
        <f>-H33*Daten!$B$37</f>
        <v>-0.001183633131581676</v>
      </c>
      <c r="J33">
        <f>-Matrix!$D$22*Matrix!$B$13*SIN(Momente!$A33+Matrix!$E$22)</f>
        <v>-0.0012190581504649832</v>
      </c>
      <c r="L33">
        <f>Daten!$B$34*(Momente!B33-Momente!C33)+Daten!$B$39*(Momente!G33-Momente!H33)</f>
        <v>0.8435270097463278</v>
      </c>
      <c r="M33">
        <f>Daten!$B$35*(Momente!D33-Momente!E33)+Daten!$B$40*(Momente!I33-Momente!J33)</f>
        <v>-0.2662343946718975</v>
      </c>
    </row>
    <row r="34" spans="1:13" ht="12.75">
      <c r="A34">
        <v>0.29</v>
      </c>
      <c r="B34">
        <f>Matrix!$D$20*COS(Momente!$A34+Matrix!$E$20)</f>
        <v>-7.66795484370088E-06</v>
      </c>
      <c r="C34">
        <f>Matrix!$D$21*COS(Momente!$A34+Matrix!$E$21)</f>
        <v>-8.713726259105829E-06</v>
      </c>
      <c r="D34">
        <f>-C34*Daten!$B$37</f>
        <v>2.6141178777317483E-05</v>
      </c>
      <c r="E34">
        <f>Matrix!$D$22*COS(Momente!$A34+Matrix!$E$22)</f>
        <v>2.692355950586377E-05</v>
      </c>
      <c r="G34">
        <f>-Matrix!$D$20*Matrix!$B$13*SIN(Momente!$A34+Matrix!$E$20)</f>
        <v>0.00035924987623498384</v>
      </c>
      <c r="H34">
        <f>-Matrix!$D$21*Matrix!$B$13*SIN(Momente!$A34+Matrix!$E$21)</f>
        <v>0.00040824511149813083</v>
      </c>
      <c r="I34">
        <f>-H34*Daten!$B$37</f>
        <v>-0.0012247353344943923</v>
      </c>
      <c r="J34">
        <f>-Matrix!$D$22*Matrix!$B$13*SIN(Momente!$A34+Matrix!$E$22)</f>
        <v>-0.0012613905033924966</v>
      </c>
      <c r="L34">
        <f>Daten!$B$34*(Momente!B34-Momente!C34)+Daten!$B$39*(Momente!G34-Momente!H34)</f>
        <v>0.8410592757684192</v>
      </c>
      <c r="M34">
        <f>Daten!$B$35*(Momente!D34-Momente!E34)+Daten!$B$40*(Momente!I34-Momente!J34)</f>
        <v>-0.26545552730401395</v>
      </c>
    </row>
    <row r="35" spans="1:13" ht="12.75">
      <c r="A35">
        <v>0.3</v>
      </c>
      <c r="B35">
        <f>Matrix!$D$20*COS(Momente!$A35+Matrix!$E$20)</f>
        <v>-7.644689672799081E-06</v>
      </c>
      <c r="C35">
        <f>Matrix!$D$21*COS(Momente!$A35+Matrix!$E$21)</f>
        <v>-8.687288136458808E-06</v>
      </c>
      <c r="D35">
        <f>-C35*Daten!$B$37</f>
        <v>2.606186440937642E-05</v>
      </c>
      <c r="E35">
        <f>Matrix!$D$22*COS(Momente!$A35+Matrix!$E$22)</f>
        <v>2.68418713339905E-05</v>
      </c>
      <c r="G35">
        <f>-Matrix!$D$20*Matrix!$B$13*SIN(Momente!$A35+Matrix!$E$20)</f>
        <v>0.000371270402351654</v>
      </c>
      <c r="H35">
        <f>-Matrix!$D$21*Matrix!$B$13*SIN(Momente!$A35+Matrix!$E$21)</f>
        <v>0.000421905021631423</v>
      </c>
      <c r="I35">
        <f>-H35*Daten!$B$37</f>
        <v>-0.0012657150648942687</v>
      </c>
      <c r="J35">
        <f>-Matrix!$D$22*Matrix!$B$13*SIN(Momente!$A35+Matrix!$E$22)</f>
        <v>-0.001303596718320826</v>
      </c>
      <c r="L35">
        <f>Daten!$B$34*(Momente!B35-Momente!C35)+Daten!$B$39*(Momente!G35-Momente!H35)</f>
        <v>0.8385074365638151</v>
      </c>
      <c r="M35">
        <f>Daten!$B$35*(Momente!D35-Momente!E35)+Daten!$B$40*(Momente!I35-Momente!J35)</f>
        <v>-0.26465011460461013</v>
      </c>
    </row>
    <row r="36" spans="1:13" ht="12.75">
      <c r="A36">
        <v>0.31</v>
      </c>
      <c r="B36">
        <f>Matrix!$D$20*COS(Momente!$A36+Matrix!$E$20)</f>
        <v>-7.6206600393005545E-06</v>
      </c>
      <c r="C36">
        <f>Matrix!$D$21*COS(Momente!$A36+Matrix!$E$21)</f>
        <v>-8.65998129223752E-06</v>
      </c>
      <c r="D36">
        <f>-C36*Daten!$B$37</f>
        <v>2.5979943876712558E-05</v>
      </c>
      <c r="E36">
        <f>Matrix!$D$22*COS(Momente!$A36+Matrix!$E$22)</f>
        <v>2.6757498997351985E-05</v>
      </c>
      <c r="G36">
        <f>-Matrix!$D$20*Matrix!$B$13*SIN(Momente!$A36+Matrix!$E$20)</f>
        <v>0.0003832538017374805</v>
      </c>
      <c r="H36">
        <f>-Matrix!$D$21*Matrix!$B$13*SIN(Momente!$A36+Matrix!$E$21)</f>
        <v>0.00043552274161413895</v>
      </c>
      <c r="I36">
        <f>-H36*Daten!$B$37</f>
        <v>-0.0013065682248424167</v>
      </c>
      <c r="J36">
        <f>-Matrix!$D$22*Matrix!$B$13*SIN(Momente!$A36+Matrix!$E$22)</f>
        <v>-0.0013456725746636504</v>
      </c>
      <c r="L36">
        <f>Daten!$B$34*(Momente!B36-Momente!C36)+Daten!$B$39*(Momente!G36-Momente!H36)</f>
        <v>0.8358717473143067</v>
      </c>
      <c r="M36">
        <f>Daten!$B$35*(Momente!D36-Momente!E36)+Daten!$B$40*(Momente!I36-Momente!J36)</f>
        <v>-0.2638182371142907</v>
      </c>
    </row>
    <row r="37" spans="1:13" ht="12.75">
      <c r="A37">
        <v>0.32</v>
      </c>
      <c r="B37">
        <f>Matrix!$D$20*COS(Momente!$A37+Matrix!$E$20)</f>
        <v>-7.595868346148628E-06</v>
      </c>
      <c r="C37">
        <f>Matrix!$D$21*COS(Momente!$A37+Matrix!$E$21)</f>
        <v>-8.631808457103638E-06</v>
      </c>
      <c r="D37">
        <f>-C37*Daten!$B$37</f>
        <v>2.589542537131091E-05</v>
      </c>
      <c r="E37">
        <f>Matrix!$D$22*COS(Momente!$A37+Matrix!$E$22)</f>
        <v>2.6670450933111578E-05</v>
      </c>
      <c r="G37">
        <f>-Matrix!$D$20*Matrix!$B$13*SIN(Momente!$A37+Matrix!$E$20)</f>
        <v>0.0003951988760625098</v>
      </c>
      <c r="H37">
        <f>-Matrix!$D$21*Matrix!$B$13*SIN(Momente!$A37+Matrix!$E$21)</f>
        <v>0.00044909690968562724</v>
      </c>
      <c r="I37">
        <f>-H37*Daten!$B$37</f>
        <v>-0.0013472907290568816</v>
      </c>
      <c r="J37">
        <f>-Matrix!$D$22*Matrix!$B$13*SIN(Momente!$A37+Matrix!$E$22)</f>
        <v>-0.0013876138648703986</v>
      </c>
      <c r="L37">
        <f>Daten!$B$34*(Momente!B37-Momente!C37)+Daten!$B$39*(Momente!G37-Momente!H37)</f>
        <v>0.8331524715866258</v>
      </c>
      <c r="M37">
        <f>Daten!$B$35*(Momente!D37-Momente!E37)+Daten!$B$40*(Momente!I37-Momente!J37)</f>
        <v>-0.26295997802010607</v>
      </c>
    </row>
    <row r="38" spans="1:13" ht="12.75">
      <c r="A38">
        <v>0.33</v>
      </c>
      <c r="B38">
        <f>Matrix!$D$20*COS(Momente!$A38+Matrix!$E$20)</f>
        <v>-7.570317072491955E-06</v>
      </c>
      <c r="C38">
        <f>Matrix!$D$21*COS(Momente!$A38+Matrix!$E$21)</f>
        <v>-8.602772448317195E-06</v>
      </c>
      <c r="D38">
        <f>-C38*Daten!$B$37</f>
        <v>2.580831734495158E-05</v>
      </c>
      <c r="E38">
        <f>Matrix!$D$22*COS(Momente!$A38+Matrix!$E$22)</f>
        <v>2.6580735846003162E-05</v>
      </c>
      <c r="G38">
        <f>-Matrix!$D$20*Matrix!$B$13*SIN(Momente!$A38+Matrix!$E$20)</f>
        <v>0.00040710443082926466</v>
      </c>
      <c r="H38">
        <f>-Matrix!$D$21*Matrix!$B$13*SIN(Momente!$A38+Matrix!$E$21)</f>
        <v>0.0004626261684403938</v>
      </c>
      <c r="I38">
        <f>-H38*Daten!$B$37</f>
        <v>-0.001387878505321181</v>
      </c>
      <c r="J38">
        <f>-Matrix!$D$22*Matrix!$B$13*SIN(Momente!$A38+Matrix!$E$22)</f>
        <v>-0.001429416394847001</v>
      </c>
      <c r="L38">
        <f>Daten!$B$34*(Momente!B38-Momente!C38)+Daten!$B$39*(Momente!G38-Momente!H38)</f>
        <v>0.8303498813060768</v>
      </c>
      <c r="M38">
        <f>Daten!$B$35*(Momente!D38-Momente!E38)+Daten!$B$40*(Momente!I38-Momente!J38)</f>
        <v>-0.26207542314725274</v>
      </c>
    </row>
    <row r="39" spans="1:13" ht="12.75">
      <c r="A39">
        <v>0.34</v>
      </c>
      <c r="B39">
        <f>Matrix!$D$20*COS(Momente!$A39+Matrix!$E$20)</f>
        <v>-7.5440087734366095E-06</v>
      </c>
      <c r="C39">
        <f>Matrix!$D$21*COS(Momente!$A39+Matrix!$E$21)</f>
        <v>-8.572876169454874E-06</v>
      </c>
      <c r="D39">
        <f>-C39*Daten!$B$37</f>
        <v>2.5718628508364616E-05</v>
      </c>
      <c r="E39">
        <f>Matrix!$D$22*COS(Momente!$A39+Matrix!$E$22)</f>
        <v>2.6488362707460682E-05</v>
      </c>
      <c r="G39">
        <f>-Matrix!$D$20*Matrix!$B$13*SIN(Momente!$A39+Matrix!$E$20)</f>
        <v>0.0004189692754921886</v>
      </c>
      <c r="H39">
        <f>-Matrix!$D$21*Matrix!$B$13*SIN(Momente!$A39+Matrix!$E$21)</f>
        <v>0.00047610916496383616</v>
      </c>
      <c r="I39">
        <f>-H39*Daten!$B$37</f>
        <v>-0.0014283274948915083</v>
      </c>
      <c r="J39">
        <f>-Matrix!$D$22*Matrix!$B$13*SIN(Momente!$A39+Matrix!$E$22)</f>
        <v>-0.0014710759843752947</v>
      </c>
      <c r="L39">
        <f>Daten!$B$34*(Momente!B39-Momente!C39)+Daten!$B$39*(Momente!G39-Momente!H39)</f>
        <v>0.8274642567293539</v>
      </c>
      <c r="M39">
        <f>Daten!$B$35*(Momente!D39-Momente!E39)+Daten!$B$40*(Momente!I39-Momente!J39)</f>
        <v>-0.26116466095047886</v>
      </c>
    </row>
    <row r="40" spans="1:13" ht="12.75">
      <c r="A40">
        <v>0.35</v>
      </c>
      <c r="B40">
        <f>Matrix!$D$20*COS(Momente!$A40+Matrix!$E$20)</f>
        <v>-7.516946079790573E-06</v>
      </c>
      <c r="C40">
        <f>Matrix!$D$21*COS(Momente!$A40+Matrix!$E$21)</f>
        <v>-8.542122610119646E-06</v>
      </c>
      <c r="D40">
        <f>-C40*Daten!$B$37</f>
        <v>2.5626367830358933E-05</v>
      </c>
      <c r="E40">
        <f>Matrix!$D$22*COS(Momente!$A40+Matrix!$E$22)</f>
        <v>2.639334075472102E-05</v>
      </c>
      <c r="G40">
        <f>-Matrix!$D$20*Matrix!$B$13*SIN(Momente!$A40+Matrix!$E$20)</f>
        <v>0.00043079222357670385</v>
      </c>
      <c r="H40">
        <f>-Matrix!$D$21*Matrix!$B$13*SIN(Momente!$A40+Matrix!$E$21)</f>
        <v>0.0004895445509675391</v>
      </c>
      <c r="I40">
        <f>-H40*Daten!$B$37</f>
        <v>-0.0014686336529026172</v>
      </c>
      <c r="J40">
        <f>-Matrix!$D$22*Matrix!$B$13*SIN(Momente!$A40+Matrix!$E$22)</f>
        <v>-0.0015125884675310434</v>
      </c>
      <c r="L40">
        <f>Daten!$B$34*(Momente!B40-Momente!C40)+Daten!$B$39*(Momente!G40-Momente!H40)</f>
        <v>0.8244958864165088</v>
      </c>
      <c r="M40">
        <f>Daten!$B$35*(Momente!D40-Momente!E40)+Daten!$B$40*(Momente!I40-Momente!J40)</f>
        <v>-0.26022778250524675</v>
      </c>
    </row>
    <row r="41" spans="1:13" ht="12.75">
      <c r="A41">
        <v>0.36</v>
      </c>
      <c r="B41">
        <f>Matrix!$D$20*COS(Momente!$A41+Matrix!$E$20)</f>
        <v>-7.48913169780066E-06</v>
      </c>
      <c r="C41">
        <f>Matrix!$D$21*COS(Momente!$A41+Matrix!$E$21)</f>
        <v>-8.510514845641819E-06</v>
      </c>
      <c r="D41">
        <f>-C41*Daten!$B$37</f>
        <v>2.5531544536925452E-05</v>
      </c>
      <c r="E41">
        <f>Matrix!$D$22*COS(Momente!$A41+Matrix!$E$22)</f>
        <v>2.629567948990026E-05</v>
      </c>
      <c r="G41">
        <f>-Matrix!$D$20*Matrix!$B$13*SIN(Momente!$A41+Matrix!$E$20)</f>
        <v>0.00044257209279785313</v>
      </c>
      <c r="H41">
        <f>-Matrix!$D$21*Matrix!$B$13*SIN(Momente!$A41+Matrix!$E$21)</f>
        <v>0.0005029309829240971</v>
      </c>
      <c r="I41">
        <f>-H41*Daten!$B$37</f>
        <v>-0.001508792948772291</v>
      </c>
      <c r="J41">
        <f>-Matrix!$D$22*Matrix!$B$13*SIN(Momente!$A41+Matrix!$E$22)</f>
        <v>-0.001553949693100525</v>
      </c>
      <c r="L41">
        <f>Daten!$B$34*(Momente!B41-Momente!C41)+Daten!$B$39*(Momente!G41-Momente!H41)</f>
        <v>0.8214450672020996</v>
      </c>
      <c r="M41">
        <f>Daten!$B$35*(Momente!D41-Momente!E41)+Daten!$B$40*(Momente!I41-Momente!J41)</f>
        <v>-0.25926488149861876</v>
      </c>
    </row>
    <row r="42" spans="1:13" ht="12.75">
      <c r="A42">
        <v>0.37</v>
      </c>
      <c r="B42">
        <f>Matrix!$D$20*COS(Momente!$A42+Matrix!$E$20)</f>
        <v>-7.4605684088818875E-06</v>
      </c>
      <c r="C42">
        <f>Matrix!$D$21*COS(Momente!$A42+Matrix!$E$21)</f>
        <v>-8.478056036771498E-06</v>
      </c>
      <c r="D42">
        <f>-C42*Daten!$B$37</f>
        <v>2.543416811031449E-05</v>
      </c>
      <c r="E42">
        <f>Matrix!$D$22*COS(Momente!$A42+Matrix!$E$22)</f>
        <v>2.619538867904351E-05</v>
      </c>
      <c r="G42">
        <f>-Matrix!$D$20*Matrix!$B$13*SIN(Momente!$A42+Matrix!$E$20)</f>
        <v>0.0004543077051785321</v>
      </c>
      <c r="H42">
        <f>-Matrix!$D$21*Matrix!$B$13*SIN(Momente!$A42+Matrix!$E$21)</f>
        <v>0.0005162671222014711</v>
      </c>
      <c r="I42">
        <f>-H42*Daten!$B$37</f>
        <v>-0.001548801366604413</v>
      </c>
      <c r="J42">
        <f>-Matrix!$D$22*Matrix!$B$13*SIN(Momente!$A42+Matrix!$E$22)</f>
        <v>-0.001595155524995651</v>
      </c>
      <c r="L42">
        <f>Daten!$B$34*(Momente!B42-Momente!C42)+Daten!$B$39*(Momente!G42-Momente!H42)</f>
        <v>0.8183121041655056</v>
      </c>
      <c r="M42">
        <f>Daten!$B$35*(Momente!D42-Momente!E42)+Daten!$B$40*(Momente!I42-Momente!J42)</f>
        <v>-0.2582760542198967</v>
      </c>
    </row>
    <row r="43" spans="1:13" ht="12.75">
      <c r="A43">
        <v>0.38</v>
      </c>
      <c r="B43">
        <f>Matrix!$D$20*COS(Momente!$A43+Matrix!$E$20)</f>
        <v>-7.431259069339347E-06</v>
      </c>
      <c r="C43">
        <f>Matrix!$D$21*COS(Momente!$A43+Matrix!$E$21)</f>
        <v>-8.444749429362525E-06</v>
      </c>
      <c r="D43">
        <f>-C43*Daten!$B$37</f>
        <v>2.533424828808757E-05</v>
      </c>
      <c r="E43">
        <f>Matrix!$D$22*COS(Momente!$A43+Matrix!$E$22)</f>
        <v>2.6092478351148267E-05</v>
      </c>
      <c r="G43">
        <f>-Matrix!$D$20*Matrix!$B$13*SIN(Momente!$A43+Matrix!$E$20)</f>
        <v>0.00046599788716728105</v>
      </c>
      <c r="H43">
        <f>-Matrix!$D$21*Matrix!$B$13*SIN(Momente!$A43+Matrix!$E$21)</f>
        <v>0.0005295516351968455</v>
      </c>
      <c r="I43">
        <f>-H43*Daten!$B$37</f>
        <v>-0.0015886549055905363</v>
      </c>
      <c r="J43">
        <f>-Matrix!$D$22*Matrix!$B$13*SIN(Momente!$A43+Matrix!$E$22)</f>
        <v>-0.0016362018426675689</v>
      </c>
      <c r="L43">
        <f>Daten!$B$34*(Momente!B43-Momente!C43)+Daten!$B$39*(Momente!G43-Momente!H43)</f>
        <v>0.8150973106004203</v>
      </c>
      <c r="M43">
        <f>Daten!$B$35*(Momente!D43-Momente!E43)+Daten!$B$40*(Momente!I43-Momente!J43)</f>
        <v>-0.25726139955098004</v>
      </c>
    </row>
    <row r="44" spans="1:13" ht="12.75">
      <c r="A44">
        <v>0.39</v>
      </c>
      <c r="B44">
        <f>Matrix!$D$20*COS(Momente!$A44+Matrix!$E$20)</f>
        <v>-7.4012066100825675E-06</v>
      </c>
      <c r="C44">
        <f>Matrix!$D$21*COS(Momente!$A44+Matrix!$E$21)</f>
        <v>-8.410598354047883E-06</v>
      </c>
      <c r="D44">
        <f>-C44*Daten!$B$37</f>
        <v>2.5231795062143644E-05</v>
      </c>
      <c r="E44">
        <f>Matrix!$D$22*COS(Momente!$A44+Matrix!$E$22)</f>
        <v>2.598695879716157E-05</v>
      </c>
      <c r="G44">
        <f>-Matrix!$D$20*Matrix!$B$13*SIN(Momente!$A44+Matrix!$E$20)</f>
        <v>0.00047764146975564416</v>
      </c>
      <c r="H44">
        <f>-Matrix!$D$21*Matrix!$B$13*SIN(Momente!$A44+Matrix!$E$21)</f>
        <v>0.0005427831934699923</v>
      </c>
      <c r="I44">
        <f>-H44*Daten!$B$37</f>
        <v>-0.0016283495804099767</v>
      </c>
      <c r="J44">
        <f>-Matrix!$D$22*Matrix!$B$13*SIN(Momente!$A44+Matrix!$E$22)</f>
        <v>-0.001677084541518717</v>
      </c>
      <c r="L44">
        <f>Daten!$B$34*(Momente!B44-Momente!C44)+Daten!$B$39*(Momente!G44-Momente!H44)</f>
        <v>0.8118010079835197</v>
      </c>
      <c r="M44">
        <f>Daten!$B$35*(Momente!D44-Momente!E44)+Daten!$B$40*(Momente!I44-Momente!J44)</f>
        <v>-0.2562210189564928</v>
      </c>
    </row>
    <row r="45" spans="1:13" ht="12.75">
      <c r="A45">
        <v>0.4</v>
      </c>
      <c r="B45">
        <f>Matrix!$D$20*COS(Momente!$A45+Matrix!$E$20)</f>
        <v>-7.370414036332432E-06</v>
      </c>
      <c r="C45">
        <f>Matrix!$D$21*COS(Momente!$A45+Matrix!$E$21)</f>
        <v>-8.375606225906645E-06</v>
      </c>
      <c r="D45">
        <f>-C45*Daten!$B$37</f>
        <v>2.512681867771993E-05</v>
      </c>
      <c r="E45">
        <f>Matrix!$D$22*COS(Momente!$A45+Matrix!$E$22)</f>
        <v>2.5878840568950885E-05</v>
      </c>
      <c r="G45">
        <f>-Matrix!$D$20*Matrix!$B$13*SIN(Momente!$A45+Matrix!$E$20)</f>
        <v>0.0004892372885950644</v>
      </c>
      <c r="H45">
        <f>-Matrix!$D$21*Matrix!$B$13*SIN(Momente!$A45+Matrix!$E$21)</f>
        <v>0.0005559604738761095</v>
      </c>
      <c r="I45">
        <f>-H45*Daten!$B$37</f>
        <v>-0.0016678814216283281</v>
      </c>
      <c r="J45">
        <f>-Matrix!$D$22*Matrix!$B$13*SIN(Momente!$A45+Matrix!$E$22)</f>
        <v>-0.001717799533313279</v>
      </c>
      <c r="L45">
        <f>Daten!$B$34*(Momente!B45-Momente!C45)+Daten!$B$39*(Momente!G45-Momente!H45)</f>
        <v>0.8084235259423193</v>
      </c>
      <c r="M45">
        <f>Daten!$B$35*(Momente!D45-Momente!E45)+Daten!$B$40*(Momente!I45-Momente!J45)</f>
        <v>-0.2551550164736266</v>
      </c>
    </row>
    <row r="46" spans="1:13" ht="12.75">
      <c r="A46">
        <v>0.41</v>
      </c>
      <c r="B46">
        <f>Matrix!$D$20*COS(Momente!$A46+Matrix!$E$20)</f>
        <v>-7.338884427320653E-06</v>
      </c>
      <c r="C46">
        <f>Matrix!$D$21*COS(Momente!$A46+Matrix!$E$21)</f>
        <v>-8.339776544122463E-06</v>
      </c>
      <c r="D46">
        <f>-C46*Daten!$B$37</f>
        <v>2.5019329632367384E-05</v>
      </c>
      <c r="E46">
        <f>Matrix!$D$22*COS(Momente!$A46+Matrix!$E$22)</f>
        <v>2.5768134478248932E-05</v>
      </c>
      <c r="G46">
        <f>-Matrix!$D$20*Matrix!$B$13*SIN(Momente!$A46+Matrix!$E$20)</f>
        <v>0.000500784184113322</v>
      </c>
      <c r="H46">
        <f>-Matrix!$D$21*Matrix!$B$13*SIN(Momente!$A46+Matrix!$E$21)</f>
        <v>0.0005690821586981383</v>
      </c>
      <c r="I46">
        <f>-H46*Daten!$B$37</f>
        <v>-0.0017072464760944147</v>
      </c>
      <c r="J46">
        <f>-Matrix!$D$22*Matrix!$B$13*SIN(Momente!$A46+Matrix!$E$22)</f>
        <v>-0.0017583427465860046</v>
      </c>
      <c r="L46">
        <f>Daten!$B$34*(Momente!B46-Momente!C46)+Daten!$B$39*(Momente!G46-Momente!H46)</f>
        <v>0.8049652022222086</v>
      </c>
      <c r="M46">
        <f>Daten!$B$35*(Momente!D46-Momente!E46)+Daten!$B$40*(Momente!I46-Momente!J46)</f>
        <v>-0.25406349870174205</v>
      </c>
    </row>
    <row r="47" spans="1:13" ht="12.75">
      <c r="A47">
        <v>0.42</v>
      </c>
      <c r="B47">
        <f>Matrix!$D$20*COS(Momente!$A47+Matrix!$E$20)</f>
        <v>-7.30662093598186E-06</v>
      </c>
      <c r="C47">
        <f>Matrix!$D$21*COS(Momente!$A47+Matrix!$E$21)</f>
        <v>-8.303112891633662E-06</v>
      </c>
      <c r="D47">
        <f>-C47*Daten!$B$37</f>
        <v>2.490933867490098E-05</v>
      </c>
      <c r="E47">
        <f>Matrix!$D$22*COS(Momente!$A47+Matrix!$E$22)</f>
        <v>2.5654851595572528E-05</v>
      </c>
      <c r="G47">
        <f>-Matrix!$D$20*Matrix!$B$13*SIN(Momente!$A47+Matrix!$E$20)</f>
        <v>0.0005122810016304866</v>
      </c>
      <c r="H47">
        <f>-Matrix!$D$21*Matrix!$B$13*SIN(Momente!$A47+Matrix!$E$21)</f>
        <v>0.0005821469357785304</v>
      </c>
      <c r="I47">
        <f>-H47*Daten!$B$37</f>
        <v>-0.0017464408073355909</v>
      </c>
      <c r="J47">
        <f>-Matrix!$D$22*Matrix!$B$13*SIN(Momente!$A47+Matrix!$E$22)</f>
        <v>-0.0017987101270493522</v>
      </c>
      <c r="L47">
        <f>Daten!$B$34*(Momente!B47-Momente!C47)+Daten!$B$39*(Momente!G47-Momente!H47)</f>
        <v>0.8014263826526784</v>
      </c>
      <c r="M47">
        <f>Daten!$B$35*(Momente!D47-Momente!E47)+Daten!$B$40*(Momente!I47-Momente!J47)</f>
        <v>-0.25294657479170407</v>
      </c>
    </row>
    <row r="48" spans="1:13" ht="12.75">
      <c r="A48">
        <v>0.43</v>
      </c>
      <c r="B48">
        <f>Matrix!$D$20*COS(Momente!$A48+Matrix!$E$20)</f>
        <v>-7.273626788638298E-06</v>
      </c>
      <c r="C48">
        <f>Matrix!$D$21*COS(Momente!$A48+Matrix!$E$21)</f>
        <v>-8.265618934774932E-06</v>
      </c>
      <c r="D48">
        <f>-C48*Daten!$B$37</f>
        <v>2.4796856804324793E-05</v>
      </c>
      <c r="E48">
        <f>Matrix!$D$22*COS(Momente!$A48+Matrix!$E$22)</f>
        <v>2.553900324911554E-05</v>
      </c>
      <c r="G48">
        <f>-Matrix!$D$20*Matrix!$B$13*SIN(Momente!$A48+Matrix!$E$20)</f>
        <v>0.000523726591474388</v>
      </c>
      <c r="H48">
        <f>-Matrix!$D$21*Matrix!$B$13*SIN(Momente!$A48+Matrix!$E$21)</f>
        <v>0.0005951534986504661</v>
      </c>
      <c r="I48">
        <f>-H48*Daten!$B$37</f>
        <v>-0.0017854604959513982</v>
      </c>
      <c r="J48">
        <f>-Matrix!$D$22*Matrix!$B$13*SIN(Momente!$A48+Matrix!$E$22)</f>
        <v>-0.0018388976379989151</v>
      </c>
      <c r="L48">
        <f>Daten!$B$34*(Momente!B48-Momente!C48)+Daten!$B$39*(Momente!G48-Momente!H48)</f>
        <v>0.7978074211127353</v>
      </c>
      <c r="M48">
        <f>Daten!$B$35*(Momente!D48-Momente!E48)+Daten!$B$40*(Momente!I48-Momente!J48)</f>
        <v>-0.2518043564349783</v>
      </c>
    </row>
    <row r="49" spans="1:13" ht="12.75">
      <c r="A49">
        <v>0.44</v>
      </c>
      <c r="B49">
        <f>Matrix!$D$20*COS(Momente!$A49+Matrix!$E$20)</f>
        <v>-7.23990528467721E-06</v>
      </c>
      <c r="C49">
        <f>Matrix!$D$21*COS(Momente!$A49+Matrix!$E$21)</f>
        <v>-8.22729842291072E-06</v>
      </c>
      <c r="D49">
        <f>-C49*Daten!$B$37</f>
        <v>2.4681895268732154E-05</v>
      </c>
      <c r="E49">
        <f>Matrix!$D$22*COS(Momente!$A49+Matrix!$E$22)</f>
        <v>2.542060102361607E-05</v>
      </c>
      <c r="G49">
        <f>-Matrix!$D$20*Matrix!$B$13*SIN(Momente!$A49+Matrix!$E$20)</f>
        <v>0.0005351198090955789</v>
      </c>
      <c r="H49">
        <f>-Matrix!$D$21*Matrix!$B$13*SIN(Momente!$A49+Matrix!$E$21)</f>
        <v>0.0006081005466684957</v>
      </c>
      <c r="I49">
        <f>-H49*Daten!$B$37</f>
        <v>-0.001824301640005487</v>
      </c>
      <c r="J49">
        <f>-Matrix!$D$22*Matrix!$B$13*SIN(Momente!$A49+Matrix!$E$22)</f>
        <v>-0.0018789012607170878</v>
      </c>
      <c r="L49">
        <f>Daten!$B$34*(Momente!B49-Momente!C49)+Daten!$B$39*(Momente!G49-Momente!H49)</f>
        <v>0.7941086794955173</v>
      </c>
      <c r="M49">
        <f>Daten!$B$35*(Momente!D49-Momente!E49)+Daten!$B$40*(Momente!I49-Momente!J49)</f>
        <v>-0.25063695785244344</v>
      </c>
    </row>
    <row r="50" spans="1:13" ht="12.75">
      <c r="A50">
        <v>0.45</v>
      </c>
      <c r="B50">
        <f>Matrix!$D$20*COS(Momente!$A50+Matrix!$E$20)</f>
        <v>-7.205459796220886E-06</v>
      </c>
      <c r="C50">
        <f>Matrix!$D$21*COS(Momente!$A50+Matrix!$E$21)</f>
        <v>-8.188155188060275E-06</v>
      </c>
      <c r="D50">
        <f>-C50*Daten!$B$37</f>
        <v>2.4564465564180822E-05</v>
      </c>
      <c r="E50">
        <f>Matrix!$D$22*COS(Momente!$A50+Matrix!$E$22)</f>
        <v>2.5299656759198003E-05</v>
      </c>
      <c r="G50">
        <f>-Matrix!$D$20*Matrix!$B$13*SIN(Momente!$A50+Matrix!$E$20)</f>
        <v>0.0005464595151817923</v>
      </c>
      <c r="H50">
        <f>-Matrix!$D$21*Matrix!$B$13*SIN(Momente!$A50+Matrix!$E$21)</f>
        <v>0.0006209867851386077</v>
      </c>
      <c r="I50">
        <f>-H50*Daten!$B$37</f>
        <v>-0.0018629603554158227</v>
      </c>
      <c r="J50">
        <f>-Matrix!$D$22*Matrix!$B$13*SIN(Momente!$A50+Matrix!$E$22)</f>
        <v>-0.0019187169948749346</v>
      </c>
      <c r="L50">
        <f>Daten!$B$34*(Momente!B50-Momente!C50)+Daten!$B$39*(Momente!G50-Momente!H50)</f>
        <v>0.790330527672107</v>
      </c>
      <c r="M50">
        <f>Daten!$B$35*(Momente!D50-Momente!E50)+Daten!$B$40*(Momente!I50-Momente!J50)</f>
        <v>-0.24944449578298666</v>
      </c>
    </row>
    <row r="51" spans="1:13" ht="12.75">
      <c r="A51">
        <v>0.46</v>
      </c>
      <c r="B51">
        <f>Matrix!$D$20*COS(Momente!$A51+Matrix!$E$20)</f>
        <v>-7.170293767789471E-06</v>
      </c>
      <c r="C51">
        <f>Matrix!$D$21*COS(Momente!$A51+Matrix!$E$21)</f>
        <v>-8.148193144514465E-06</v>
      </c>
      <c r="D51">
        <f>-C51*Daten!$B$37</f>
        <v>2.444457943354339E-05</v>
      </c>
      <c r="E51">
        <f>Matrix!$D$22*COS(Momente!$A51+Matrix!$E$22)</f>
        <v>2.5176182550186994E-05</v>
      </c>
      <c r="G51">
        <f>-Matrix!$D$20*Matrix!$B$13*SIN(Momente!$A51+Matrix!$E$20)</f>
        <v>0.0005577445757718685</v>
      </c>
      <c r="H51">
        <f>-Matrix!$D$21*Matrix!$B$13*SIN(Momente!$A51+Matrix!$E$21)</f>
        <v>0.0006338109254476927</v>
      </c>
      <c r="I51">
        <f>-H51*Daten!$B$37</f>
        <v>-0.001901432776343078</v>
      </c>
      <c r="J51">
        <f>-Matrix!$D$22*Matrix!$B$13*SIN(Momente!$A51+Matrix!$E$22)</f>
        <v>-0.001958340858932219</v>
      </c>
      <c r="L51">
        <f>Daten!$B$34*(Momente!B51-Momente!C51)+Daten!$B$39*(Momente!G51-Momente!H51)</f>
        <v>0.7864733434545352</v>
      </c>
      <c r="M51">
        <f>Daten!$B$35*(Momente!D51-Momente!E51)+Daten!$B$40*(Momente!I51-Momente!J51)</f>
        <v>-0.24822708947182132</v>
      </c>
    </row>
    <row r="52" spans="1:13" ht="12.75">
      <c r="A52">
        <v>0.47</v>
      </c>
      <c r="B52">
        <f>Matrix!$D$20*COS(Momente!$A52+Matrix!$E$20)</f>
        <v>-7.1344107159565025E-06</v>
      </c>
      <c r="C52">
        <f>Matrix!$D$21*COS(Momente!$A52+Matrix!$E$21)</f>
        <v>-8.107416288444341E-06</v>
      </c>
      <c r="D52">
        <f>-C52*Daten!$B$37</f>
        <v>2.432224886533302E-05</v>
      </c>
      <c r="E52">
        <f>Matrix!$D$22*COS(Momente!$A52+Matrix!$E$22)</f>
        <v>2.505019074390105E-05</v>
      </c>
      <c r="G52">
        <f>-Matrix!$D$20*Matrix!$B$13*SIN(Momente!$A52+Matrix!$E$20)</f>
        <v>0.0005689738623691532</v>
      </c>
      <c r="H52">
        <f>-Matrix!$D$21*Matrix!$B$13*SIN(Momente!$A52+Matrix!$E$21)</f>
        <v>0.0006465716851924068</v>
      </c>
      <c r="I52">
        <f>-H52*Daten!$B$37</f>
        <v>-0.0019397150555772202</v>
      </c>
      <c r="J52">
        <f>-Matrix!$D$22*Matrix!$B$13*SIN(Momente!$A52+Matrix!$E$22)</f>
        <v>-0.001997768890535556</v>
      </c>
      <c r="L52">
        <f>Daten!$B$34*(Momente!B52-Momente!C52)+Daten!$B$39*(Momente!G52-Momente!H52)</f>
        <v>0.7825375125580095</v>
      </c>
      <c r="M52">
        <f>Daten!$B$35*(Momente!D52-Momente!E52)+Daten!$B$40*(Momente!I52-Momente!J52)</f>
        <v>-0.24698486065856518</v>
      </c>
    </row>
    <row r="53" spans="1:13" ht="12.75">
      <c r="A53">
        <v>0.48</v>
      </c>
      <c r="B53">
        <f>Matrix!$D$20*COS(Momente!$A53+Matrix!$E$20)</f>
        <v>-7.09781422899726E-06</v>
      </c>
      <c r="C53">
        <f>Matrix!$D$21*COS(Momente!$A53+Matrix!$E$21)</f>
        <v>-8.06582869750153E-06</v>
      </c>
      <c r="D53">
        <f>-C53*Daten!$B$37</f>
        <v>2.4197486092504585E-05</v>
      </c>
      <c r="E53">
        <f>Matrix!$D$22*COS(Momente!$A53+Matrix!$E$22)</f>
        <v>2.49216939394158E-05</v>
      </c>
      <c r="G53">
        <f>-Matrix!$D$20*Matrix!$B$13*SIN(Momente!$A53+Matrix!$E$20)</f>
        <v>0.0005801462520543448</v>
      </c>
      <c r="H53">
        <f>-Matrix!$D$21*Matrix!$B$13*SIN(Momente!$A53+Matrix!$E$21)</f>
        <v>0.0006592677883074103</v>
      </c>
      <c r="I53">
        <f>-H53*Daten!$B$37</f>
        <v>-0.0019778033649222307</v>
      </c>
      <c r="J53">
        <f>-Matrix!$D$22*Matrix!$B$13*SIN(Momente!$A53+Matrix!$E$22)</f>
        <v>-0.002036997146914641</v>
      </c>
      <c r="L53">
        <f>Daten!$B$34*(Momente!B53-Momente!C53)+Daten!$B$39*(Momente!G53-Momente!H53)</f>
        <v>0.7785234285623408</v>
      </c>
      <c r="M53">
        <f>Daten!$B$35*(Momente!D53-Momente!E53)+Daten!$B$40*(Momente!I53-Momente!J53)</f>
        <v>-0.2457179335650628</v>
      </c>
    </row>
    <row r="54" spans="1:13" ht="12.75">
      <c r="A54">
        <v>0.49</v>
      </c>
      <c r="B54">
        <f>Matrix!$D$20*COS(Momente!$A54+Matrix!$E$20)</f>
        <v>-7.060507966529942E-06</v>
      </c>
      <c r="C54">
        <f>Matrix!$D$21*COS(Momente!$A54+Matrix!$E$21)</f>
        <v>-8.02343453041047E-06</v>
      </c>
      <c r="D54">
        <f>-C54*Daten!$B$37</f>
        <v>2.4070303591231403E-05</v>
      </c>
      <c r="E54">
        <f>Matrix!$D$22*COS(Momente!$A54+Matrix!$E$22)</f>
        <v>2.4790704986304622E-05</v>
      </c>
      <c r="G54">
        <f>-Matrix!$D$20*Matrix!$B$13*SIN(Momente!$A54+Matrix!$E$20)</f>
        <v>0.0005912606275977844</v>
      </c>
      <c r="H54">
        <f>-Matrix!$D$21*Matrix!$B$13*SIN(Momente!$A54+Matrix!$E$21)</f>
        <v>0.000671897965192971</v>
      </c>
      <c r="I54">
        <f>-H54*Daten!$B$37</f>
        <v>-0.0020156938955789125</v>
      </c>
      <c r="J54">
        <f>-Matrix!$D$22*Matrix!$B$13*SIN(Momente!$A54+Matrix!$E$22)</f>
        <v>-0.0020760217052765264</v>
      </c>
      <c r="L54">
        <f>Daten!$B$34*(Momente!B54-Momente!C54)+Daten!$B$39*(Momente!G54-Momente!H54)</f>
        <v>0.7744314928725832</v>
      </c>
      <c r="M54">
        <f>Daten!$B$35*(Momente!D54-Momente!E54)+Daten!$B$40*(Momente!I54-Momente!J54)</f>
        <v>-0.24442643488296928</v>
      </c>
    </row>
    <row r="55" spans="1:13" ht="12.75">
      <c r="A55">
        <v>0.5</v>
      </c>
      <c r="B55">
        <f>Matrix!$D$20*COS(Momente!$A55+Matrix!$E$20)</f>
        <v>-7.02249565914971E-06</v>
      </c>
      <c r="C55">
        <f>Matrix!$D$21*COS(Momente!$A55+Matrix!$E$21)</f>
        <v>-7.980238026552544E-06</v>
      </c>
      <c r="D55">
        <f>-C55*Daten!$B$37</f>
        <v>2.394071407965763E-05</v>
      </c>
      <c r="E55">
        <f>Matrix!$D$22*COS(Momente!$A55+Matrix!$E$22)</f>
        <v>2.4657236983353668E-05</v>
      </c>
      <c r="G55">
        <f>-Matrix!$D$20*Matrix!$B$13*SIN(Momente!$A55+Matrix!$E$20)</f>
        <v>0.0006023158775711793</v>
      </c>
      <c r="H55">
        <f>-Matrix!$D$21*Matrix!$B$13*SIN(Momente!$A55+Matrix!$E$21)</f>
        <v>0.0006844609528419248</v>
      </c>
      <c r="I55">
        <f>-H55*Daten!$B$37</f>
        <v>-0.002053382858525774</v>
      </c>
      <c r="J55">
        <f>-Matrix!$D$22*Matrix!$B$13*SIN(Momente!$A55+Matrix!$E$22)</f>
        <v>-0.0021148386631978967</v>
      </c>
      <c r="L55">
        <f>Daten!$B$34*(Momente!B55-Momente!C55)+Daten!$B$39*(Momente!G55-Momente!H55)</f>
        <v>0.7702621146788964</v>
      </c>
      <c r="M55">
        <f>Daten!$B$35*(Momente!D55-Momente!E55)+Daten!$B$40*(Momente!I55-Momente!J55)</f>
        <v>-0.24311049376107263</v>
      </c>
    </row>
    <row r="56" spans="1:13" ht="12.75">
      <c r="A56">
        <v>0.51</v>
      </c>
      <c r="B56">
        <f>Matrix!$D$20*COS(Momente!$A56+Matrix!$E$20)</f>
        <v>-6.983781108055623E-06</v>
      </c>
      <c r="C56">
        <f>Matrix!$D$21*COS(Momente!$A56+Matrix!$E$21)</f>
        <v>-7.93624350554214E-06</v>
      </c>
      <c r="D56">
        <f>-C56*Daten!$B$37</f>
        <v>2.3808730516626414E-05</v>
      </c>
      <c r="E56">
        <f>Matrix!$D$22*COS(Momente!$A56+Matrix!$E$22)</f>
        <v>2.4521303277252003E-05</v>
      </c>
      <c r="G56">
        <f>-Matrix!$D$20*Matrix!$B$13*SIN(Momente!$A56+Matrix!$E$20)</f>
        <v>0.0006133108964587454</v>
      </c>
      <c r="H56">
        <f>-Matrix!$D$21*Matrix!$B$13*SIN(Momente!$A56+Matrix!$E$21)</f>
        <v>0.0006969554949659768</v>
      </c>
      <c r="I56">
        <f>-H56*Daten!$B$37</f>
        <v>-0.0020908664848979302</v>
      </c>
      <c r="J56">
        <f>-Matrix!$D$22*Matrix!$B$13*SIN(Momente!$A56+Matrix!$E$22)</f>
        <v>-0.0021534441390153067</v>
      </c>
      <c r="L56">
        <f>Daten!$B$34*(Momente!B56-Momente!C56)+Daten!$B$39*(Momente!G56-Momente!H56)</f>
        <v>0.7660157109156248</v>
      </c>
      <c r="M56">
        <f>Daten!$B$35*(Momente!D56-Momente!E56)+Daten!$B$40*(Momente!I56-Momente!J56)</f>
        <v>-0.24177024179239123</v>
      </c>
    </row>
    <row r="57" spans="1:13" ht="12.75">
      <c r="A57">
        <v>0.52</v>
      </c>
      <c r="B57">
        <f>Matrix!$D$20*COS(Momente!$A57+Matrix!$E$20)</f>
        <v>-6.944368184670528E-06</v>
      </c>
      <c r="C57">
        <f>Matrix!$D$21*COS(Momente!$A57+Matrix!$E$21)</f>
        <v>-7.891455366794691E-06</v>
      </c>
      <c r="D57">
        <f>-C57*Daten!$B$37</f>
        <v>2.367436610038407E-05</v>
      </c>
      <c r="E57">
        <f>Matrix!$D$22*COS(Momente!$A57+Matrix!$E$22)</f>
        <v>2.4382917461256965E-05</v>
      </c>
      <c r="G57">
        <f>-Matrix!$D$20*Matrix!$B$13*SIN(Momente!$A57+Matrix!$E$20)</f>
        <v>0.0006242445847677567</v>
      </c>
      <c r="H57">
        <f>-Matrix!$D$21*Matrix!$B$13*SIN(Momente!$A57+Matrix!$E$21)</f>
        <v>0.000709380342121327</v>
      </c>
      <c r="I57">
        <f>-H57*Daten!$B$37</f>
        <v>-0.002128141026363981</v>
      </c>
      <c r="J57">
        <f>-Matrix!$D$22*Matrix!$B$13*SIN(Momente!$A57+Matrix!$E$22)</f>
        <v>-0.002191834272213346</v>
      </c>
      <c r="L57">
        <f>Daten!$B$34*(Momente!B57-Momente!C57)+Daten!$B$39*(Momente!G57-Momente!H57)</f>
        <v>0.7616927062196044</v>
      </c>
      <c r="M57">
        <f>Daten!$B$35*(Momente!D57-Momente!E57)+Daten!$B$40*(Momente!I57-Momente!J57)</f>
        <v>-0.24040581300100886</v>
      </c>
    </row>
    <row r="58" spans="1:13" ht="12.75">
      <c r="A58">
        <v>0.53</v>
      </c>
      <c r="B58">
        <f>Matrix!$D$20*COS(Momente!$A58+Matrix!$E$20)</f>
        <v>-6.904260830253919E-06</v>
      </c>
      <c r="C58">
        <f>Matrix!$D$21*COS(Momente!$A58+Matrix!$E$21)</f>
        <v>-7.845878089086755E-06</v>
      </c>
      <c r="D58">
        <f>-C58*Daten!$B$37</f>
        <v>2.353763426726026E-05</v>
      </c>
      <c r="E58">
        <f>Matrix!$D$22*COS(Momente!$A58+Matrix!$E$22)</f>
        <v>2.424209337383483E-05</v>
      </c>
      <c r="G58">
        <f>-Matrix!$D$20*Matrix!$B$13*SIN(Momente!$A58+Matrix!$E$20)</f>
        <v>0.0006351158491384934</v>
      </c>
      <c r="H58">
        <f>-Matrix!$D$21*Matrix!$B$13*SIN(Momente!$A58+Matrix!$E$21)</f>
        <v>0.0007217342518336135</v>
      </c>
      <c r="I58">
        <f>-H58*Daten!$B$37</f>
        <v>-0.00216520275550084</v>
      </c>
      <c r="J58">
        <f>-Matrix!$D$22*Matrix!$B$13*SIN(Momente!$A58+Matrix!$E$22)</f>
        <v>-0.0022300052238106867</v>
      </c>
      <c r="L58">
        <f>Daten!$B$34*(Momente!B58-Momente!C58)+Daten!$B$39*(Momente!G58-Momente!H58)</f>
        <v>0.7572935328877046</v>
      </c>
      <c r="M58">
        <f>Daten!$B$35*(Momente!D58-Momente!E58)+Daten!$B$40*(Momente!I58-Momente!J58)</f>
        <v>-0.23901734382866285</v>
      </c>
    </row>
    <row r="59" spans="1:13" ht="12.75">
      <c r="A59">
        <v>0.54</v>
      </c>
      <c r="B59">
        <f>Matrix!$D$20*COS(Momente!$A59+Matrix!$E$20)</f>
        <v>-6.863463055507818E-06</v>
      </c>
      <c r="C59">
        <f>Matrix!$D$21*COS(Momente!$A59+Matrix!$E$21)</f>
        <v>-7.799516230108122E-06</v>
      </c>
      <c r="D59">
        <f>-C59*Daten!$B$37</f>
        <v>2.3398548690324362E-05</v>
      </c>
      <c r="E59">
        <f>Matrix!$D$22*COS(Momente!$A59+Matrix!$E$22)</f>
        <v>2.409884509727699E-05</v>
      </c>
      <c r="G59">
        <f>-Matrix!$D$20*Matrix!$B$13*SIN(Momente!$A59+Matrix!$E$20)</f>
        <v>0.0006459236024535773</v>
      </c>
      <c r="H59">
        <f>-Matrix!$D$21*Matrix!$B$13*SIN(Momente!$A59+Matrix!$E$21)</f>
        <v>0.0007340159887221592</v>
      </c>
      <c r="I59">
        <f>-H59*Daten!$B$37</f>
        <v>-0.0022020479661664775</v>
      </c>
      <c r="J59">
        <f>-Matrix!$D$22*Matrix!$B$13*SIN(Momente!$A59+Matrix!$E$22)</f>
        <v>-0.002267953176743978</v>
      </c>
      <c r="L59">
        <f>Daten!$B$34*(Momente!B59-Momente!C59)+Daten!$B$39*(Momente!G59-Momente!H59)</f>
        <v>0.7528186308335921</v>
      </c>
      <c r="M59">
        <f>Daten!$B$35*(Momente!D59-Momente!E59)+Daten!$B$40*(Momente!I59-Momente!J59)</f>
        <v>-0.23760497312111237</v>
      </c>
    </row>
    <row r="60" spans="1:13" ht="12.75">
      <c r="A60">
        <v>0.55</v>
      </c>
      <c r="B60">
        <f>Matrix!$D$20*COS(Momente!$A60+Matrix!$E$20)</f>
        <v>-6.8219789401757E-06</v>
      </c>
      <c r="C60">
        <f>Matrix!$D$21*COS(Momente!$A60+Matrix!$E$21)</f>
        <v>-7.752374426006055E-06</v>
      </c>
      <c r="D60">
        <f>-C60*Daten!$B$37</f>
        <v>2.3257123278018163E-05</v>
      </c>
      <c r="E60">
        <f>Matrix!$D$22*COS(Momente!$A60+Matrix!$E$22)</f>
        <v>2.3953186956291725E-05</v>
      </c>
      <c r="G60">
        <f>-Matrix!$D$20*Matrix!$B$13*SIN(Momente!$A60+Matrix!$E$20)</f>
        <v>0.0006566667639466836</v>
      </c>
      <c r="H60">
        <f>-Matrix!$D$21*Matrix!$B$13*SIN(Momente!$A60+Matrix!$E$21)</f>
        <v>0.0007462243246235106</v>
      </c>
      <c r="I60">
        <f>-H60*Daten!$B$37</f>
        <v>-0.0022386729738705312</v>
      </c>
      <c r="J60">
        <f>-Matrix!$D$22*Matrix!$B$13*SIN(Momente!$A60+Matrix!$E$22)</f>
        <v>-0.002305674336249549</v>
      </c>
      <c r="L60">
        <f>Daten!$B$34*(Momente!B60-Momente!C60)+Daten!$B$39*(Momente!G60-Momente!H60)</f>
        <v>0.7482684475437438</v>
      </c>
      <c r="M60">
        <f>Daten!$B$35*(Momente!D60-Momente!E60)+Daten!$B$40*(Momente!I60-Momente!J60)</f>
        <v>-0.23616884211425065</v>
      </c>
    </row>
    <row r="61" spans="1:13" ht="12.75">
      <c r="A61">
        <v>0.56</v>
      </c>
      <c r="B61">
        <f>Matrix!$D$20*COS(Momente!$A61+Matrix!$E$20)</f>
        <v>-6.779812632634528E-06</v>
      </c>
      <c r="C61">
        <f>Matrix!$D$21*COS(Momente!$A61+Matrix!$E$21)</f>
        <v>-7.704457390921675E-06</v>
      </c>
      <c r="D61">
        <f>-C61*Daten!$B$37</f>
        <v>2.311337217276502E-05</v>
      </c>
      <c r="E61">
        <f>Matrix!$D$22*COS(Momente!$A61+Matrix!$E$22)</f>
        <v>2.3805133516571758E-05</v>
      </c>
      <c r="G61">
        <f>-Matrix!$D$20*Matrix!$B$13*SIN(Momente!$A61+Matrix!$E$20)</f>
        <v>0.0006673442593106162</v>
      </c>
      <c r="H61">
        <f>-Matrix!$D$21*Matrix!$B$13*SIN(Momente!$A61+Matrix!$E$21)</f>
        <v>0.0007583580387142518</v>
      </c>
      <c r="I61">
        <f>-H61*Daten!$B$37</f>
        <v>-0.0022750741161427553</v>
      </c>
      <c r="J61">
        <f>-Matrix!$D$22*Matrix!$B$13*SIN(Momente!$A61+Matrix!$E$22)</f>
        <v>-0.002343164930242884</v>
      </c>
      <c r="L61">
        <f>Daten!$B$34*(Momente!B61-Momente!C61)+Daten!$B$39*(Momente!G61-Momente!H61)</f>
        <v>0.7436434380326941</v>
      </c>
      <c r="M61">
        <f>Daten!$B$35*(Momente!D61-Momente!E61)+Daten!$B$40*(Momente!I61-Momente!J61)</f>
        <v>-0.23470909441999058</v>
      </c>
    </row>
    <row r="62" spans="1:13" ht="12.75">
      <c r="A62">
        <v>0.57</v>
      </c>
      <c r="B62">
        <f>Matrix!$D$20*COS(Momente!$A62+Matrix!$E$20)</f>
        <v>-6.7369683494799165E-06</v>
      </c>
      <c r="C62">
        <f>Matrix!$D$21*COS(Momente!$A62+Matrix!$E$21)</f>
        <v>-7.655769916518564E-06</v>
      </c>
      <c r="D62">
        <f>-C62*Daten!$B$37</f>
        <v>2.296730974955569E-05</v>
      </c>
      <c r="E62">
        <f>Matrix!$D$22*COS(Momente!$A62+Matrix!$E$22)</f>
        <v>2.365469958333768E-05</v>
      </c>
      <c r="G62">
        <f>-Matrix!$D$20*Matrix!$B$13*SIN(Momente!$A62+Matrix!$E$20)</f>
        <v>0.0006779550208047356</v>
      </c>
      <c r="H62">
        <f>-Matrix!$D$21*Matrix!$B$13*SIN(Momente!$A62+Matrix!$E$21)</f>
        <v>0.0007704159176330839</v>
      </c>
      <c r="I62">
        <f>-H62*Daten!$B$37</f>
        <v>-0.0023112477528992514</v>
      </c>
      <c r="J62">
        <f>-Matrix!$D$22*Matrix!$B$13*SIN(Momente!$A62+Matrix!$E$22)</f>
        <v>-0.0023804212096958256</v>
      </c>
      <c r="L62">
        <f>Daten!$B$34*(Momente!B62-Momente!C62)+Daten!$B$39*(Momente!G62-Momente!H62)</f>
        <v>0.7389440647975435</v>
      </c>
      <c r="M62">
        <f>Daten!$B$35*(Momente!D62-Momente!E62)+Daten!$B$40*(Momente!I62-Momente!J62)</f>
        <v>-0.23322587601187547</v>
      </c>
    </row>
    <row r="63" spans="1:13" ht="12.75">
      <c r="A63">
        <v>0.58</v>
      </c>
      <c r="B63">
        <f>Matrix!$D$20*COS(Momente!$A63+Matrix!$E$20)</f>
        <v>-6.693450375104478E-06</v>
      </c>
      <c r="C63">
        <f>Matrix!$D$21*COS(Momente!$A63+Matrix!$E$21)</f>
        <v>-7.606316871503587E-06</v>
      </c>
      <c r="D63">
        <f>-C63*Daten!$B$37</f>
        <v>2.2818950614510758E-05</v>
      </c>
      <c r="E63">
        <f>Matrix!$D$22*COS(Momente!$A63+Matrix!$E$22)</f>
        <v>2.3501900199857444E-05</v>
      </c>
      <c r="G63">
        <f>-Matrix!$D$20*Matrix!$B$13*SIN(Momente!$A63+Matrix!$E$20)</f>
        <v>0.0006884979873617357</v>
      </c>
      <c r="H63">
        <f>-Matrix!$D$21*Matrix!$B$13*SIN(Momente!$A63+Matrix!$E$21)</f>
        <v>0.0007823967556021645</v>
      </c>
      <c r="I63">
        <f>-H63*Daten!$B$37</f>
        <v>-0.002347190266806493</v>
      </c>
      <c r="J63">
        <f>-Matrix!$D$22*Matrix!$B$13*SIN(Momente!$A63+Matrix!$E$22)</f>
        <v>-0.002417439449011476</v>
      </c>
      <c r="L63">
        <f>Daten!$B$34*(Momente!B63-Momente!C63)+Daten!$B$39*(Momente!G63-Momente!H63)</f>
        <v>0.7341707977716977</v>
      </c>
      <c r="M63">
        <f>Daten!$B$35*(Momente!D63-Momente!E63)+Daten!$B$40*(Momente!I63-Momente!J63)</f>
        <v>-0.23171933521051316</v>
      </c>
    </row>
    <row r="64" spans="1:13" ht="12.75">
      <c r="A64">
        <v>0.59</v>
      </c>
      <c r="B64">
        <f>Matrix!$D$20*COS(Momente!$A64+Matrix!$E$20)</f>
        <v>-6.6492630612693876E-06</v>
      </c>
      <c r="C64">
        <f>Matrix!$D$21*COS(Momente!$A64+Matrix!$E$21)</f>
        <v>-7.556103201140038E-06</v>
      </c>
      <c r="D64">
        <f>-C64*Daten!$B$37</f>
        <v>2.266830960342011E-05</v>
      </c>
      <c r="E64">
        <f>Matrix!$D$22*COS(Momente!$A64+Matrix!$E$22)</f>
        <v>2.334675064594208E-05</v>
      </c>
      <c r="G64">
        <f>-Matrix!$D$20*Matrix!$B$13*SIN(Momente!$A64+Matrix!$E$20)</f>
        <v>0.0006989721046937455</v>
      </c>
      <c r="H64">
        <f>-Matrix!$D$21*Matrix!$B$13*SIN(Momente!$A64+Matrix!$E$21)</f>
        <v>0.0007942993545476792</v>
      </c>
      <c r="I64">
        <f>-H64*Daten!$B$37</f>
        <v>-0.0023828980636430375</v>
      </c>
      <c r="J64">
        <f>-Matrix!$D$22*Matrix!$B$13*SIN(Momente!$A64+Matrix!$E$22)</f>
        <v>-0.002454215946396751</v>
      </c>
      <c r="L64">
        <f>Daten!$B$34*(Momente!B64-Momente!C64)+Daten!$B$39*(Momente!G64-Momente!H64)</f>
        <v>0.7293241142778817</v>
      </c>
      <c r="M64">
        <f>Daten!$B$35*(Momente!D64-Momente!E64)+Daten!$B$40*(Momente!I64-Momente!J64)</f>
        <v>-0.23018962266872794</v>
      </c>
    </row>
    <row r="65" spans="1:13" ht="12.75">
      <c r="A65">
        <v>0.6</v>
      </c>
      <c r="B65">
        <f>Matrix!$D$20*COS(Momente!$A65+Matrix!$E$20)</f>
        <v>-6.604410826669202E-06</v>
      </c>
      <c r="C65">
        <f>Matrix!$D$21*COS(Momente!$A65+Matrix!$E$21)</f>
        <v>-7.505133926753104E-06</v>
      </c>
      <c r="D65">
        <f>-C65*Daten!$B$37</f>
        <v>2.2515401780259308E-05</v>
      </c>
      <c r="E65">
        <f>Matrix!$D$22*COS(Momente!$A65+Matrix!$E$22)</f>
        <v>2.318926643641768E-05</v>
      </c>
      <c r="G65">
        <f>-Matrix!$D$20*Matrix!$B$13*SIN(Momente!$A65+Matrix!$E$20)</f>
        <v>0.0007093763253977613</v>
      </c>
      <c r="H65">
        <f>-Matrix!$D$21*Matrix!$B$13*SIN(Momente!$A65+Matrix!$E$21)</f>
        <v>0.0008061225242196538</v>
      </c>
      <c r="I65">
        <f>-H65*Daten!$B$37</f>
        <v>-0.0024183675726589613</v>
      </c>
      <c r="J65">
        <f>-Matrix!$D$22*Matrix!$B$13*SIN(Momente!$A65+Matrix!$E$22)</f>
        <v>-0.0024907470242325593</v>
      </c>
      <c r="L65">
        <f>Daten!$B$34*(Momente!B65-Momente!C65)+Daten!$B$39*(Momente!G65-Momente!H65)</f>
        <v>0.7244044989804059</v>
      </c>
      <c r="M65">
        <f>Daten!$B$35*(Momente!D65-Momente!E65)+Daten!$B$40*(Momente!I65-Momente!J65)</f>
        <v>-0.22863689135650253</v>
      </c>
    </row>
    <row r="66" spans="1:13" ht="12.75">
      <c r="A66">
        <v>0.61</v>
      </c>
      <c r="B66">
        <f>Matrix!$D$20*COS(Momente!$A66+Matrix!$E$20)</f>
        <v>-6.558898156490009E-06</v>
      </c>
      <c r="C66">
        <f>Matrix!$D$21*COS(Momente!$A66+Matrix!$E$21)</f>
        <v>-7.453414145227754E-06</v>
      </c>
      <c r="D66">
        <f>-C66*Daten!$B$37</f>
        <v>2.236024243568326E-05</v>
      </c>
      <c r="E66">
        <f>Matrix!$D$22*COS(Momente!$A66+Matrix!$E$22)</f>
        <v>2.302946331957396E-05</v>
      </c>
      <c r="G66">
        <f>-Matrix!$D$20*Matrix!$B$13*SIN(Momente!$A66+Matrix!$E$20)</f>
        <v>0.0007197096090603817</v>
      </c>
      <c r="H66">
        <f>-Matrix!$D$21*Matrix!$B$13*SIN(Momente!$A66+Matrix!$E$21)</f>
        <v>0.0008178650823109724</v>
      </c>
      <c r="I66">
        <f>-H66*Daten!$B$37</f>
        <v>-0.0024535952469329166</v>
      </c>
      <c r="J66">
        <f>-Matrix!$D$22*Matrix!$B$13*SIN(Momente!$A66+Matrix!$E$22)</f>
        <v>-0.00252702902944156</v>
      </c>
      <c r="L66">
        <f>Daten!$B$34*(Momente!B66-Momente!C66)+Daten!$B$39*(Momente!G66-Momente!H66)</f>
        <v>0.7194124438367001</v>
      </c>
      <c r="M66">
        <f>Daten!$B$35*(Momente!D66-Momente!E66)+Daten!$B$40*(Momente!I66-Momente!J66)</f>
        <v>-0.22706129654566823</v>
      </c>
    </row>
    <row r="67" spans="1:13" ht="12.75">
      <c r="A67">
        <v>0.62</v>
      </c>
      <c r="B67">
        <f>Matrix!$D$20*COS(Momente!$A67+Matrix!$E$20)</f>
        <v>-6.512729601960895E-06</v>
      </c>
      <c r="C67">
        <f>Matrix!$D$21*COS(Momente!$A67+Matrix!$E$21)</f>
        <v>-7.400949028499036E-06</v>
      </c>
      <c r="D67">
        <f>-C67*Daten!$B$37</f>
        <v>2.2202847085497106E-05</v>
      </c>
      <c r="E67">
        <f>Matrix!$D$22*COS(Momente!$A67+Matrix!$E$22)</f>
        <v>2.286735727558944E-05</v>
      </c>
      <c r="G67">
        <f>-Matrix!$D$20*Matrix!$B$13*SIN(Momente!$A67+Matrix!$E$20)</f>
        <v>0.0007299709223618526</v>
      </c>
      <c r="H67">
        <f>-Matrix!$D$21*Matrix!$B$13*SIN(Momente!$A67+Matrix!$E$21)</f>
        <v>0.0008295258545756123</v>
      </c>
      <c r="I67">
        <f>-H67*Daten!$B$37</f>
        <v>-0.0024885775637268365</v>
      </c>
      <c r="J67">
        <f>-Matrix!$D$22*Matrix!$B$13*SIN(Momente!$A67+Matrix!$E$22)</f>
        <v>-0.002563058333853467</v>
      </c>
      <c r="L67">
        <f>Daten!$B$34*(Momente!B67-Momente!C67)+Daten!$B$39*(Momente!G67-Momente!H67)</f>
        <v>0.7143484480481187</v>
      </c>
      <c r="M67">
        <f>Daten!$B$35*(Momente!D67-Momente!E67)+Daten!$B$40*(Momente!I67-Momente!J67)</f>
        <v>-0.22546299579440052</v>
      </c>
    </row>
    <row r="68" spans="1:13" ht="12.75">
      <c r="A68">
        <v>0.63</v>
      </c>
      <c r="B68">
        <f>Matrix!$D$20*COS(Momente!$A68+Matrix!$E$20)</f>
        <v>-6.465909779898844E-06</v>
      </c>
      <c r="C68">
        <f>Matrix!$D$21*COS(Momente!$A68+Matrix!$E$21)</f>
        <v>-7.347743823034909E-06</v>
      </c>
      <c r="D68">
        <f>-C68*Daten!$B$37</f>
        <v>2.2043231469104723E-05</v>
      </c>
      <c r="E68">
        <f>Matrix!$D$22*COS(Momente!$A68+Matrix!$E$22)</f>
        <v>2.270296451493343E-05</v>
      </c>
      <c r="G68">
        <f>-Matrix!$D$20*Matrix!$B$13*SIN(Momente!$A68+Matrix!$E$20)</f>
        <v>0.0007401592391793938</v>
      </c>
      <c r="H68">
        <f>-Matrix!$D$21*Matrix!$B$13*SIN(Momente!$A68+Matrix!$E$21)</f>
        <v>0.0008411036749460634</v>
      </c>
      <c r="I68">
        <f>-H68*Daten!$B$37</f>
        <v>-0.00252331102483819</v>
      </c>
      <c r="J68">
        <f>-Matrix!$D$22*Matrix!$B$13*SIN(Momente!$A68+Matrix!$E$22)</f>
        <v>-0.0025988313345678637</v>
      </c>
      <c r="L68">
        <f>Daten!$B$34*(Momente!B68-Momente!C68)+Daten!$B$39*(Momente!G68-Momente!H68)</f>
        <v>0.7092130180100218</v>
      </c>
      <c r="M68">
        <f>Daten!$B$35*(Momente!D68-Momente!E68)+Daten!$B$40*(Momente!I68-Momente!J68)</f>
        <v>-0.22384214893143567</v>
      </c>
    </row>
    <row r="69" spans="1:13" ht="12.75">
      <c r="A69">
        <v>0.64</v>
      </c>
      <c r="B69">
        <f>Matrix!$D$20*COS(Momente!$A69+Matrix!$E$20)</f>
        <v>-6.418443372247041E-06</v>
      </c>
      <c r="C69">
        <f>Matrix!$D$21*COS(Momente!$A69+Matrix!$E$21)</f>
        <v>-7.293803849311575E-06</v>
      </c>
      <c r="D69">
        <f>-C69*Daten!$B$37</f>
        <v>2.1881411547934724E-05</v>
      </c>
      <c r="E69">
        <f>Matrix!$D$22*COS(Momente!$A69+Matrix!$E$22)</f>
        <v>2.2536301476745002E-05</v>
      </c>
      <c r="G69">
        <f>-Matrix!$D$20*Matrix!$B$13*SIN(Momente!$A69+Matrix!$E$20)</f>
        <v>0.000750273540689815</v>
      </c>
      <c r="H69">
        <f>-Matrix!$D$21*Matrix!$B$13*SIN(Momente!$A69+Matrix!$E$21)</f>
        <v>0.0008525973856499377</v>
      </c>
      <c r="I69">
        <f>-H69*Daten!$B$37</f>
        <v>-0.0025577921569498127</v>
      </c>
      <c r="J69">
        <f>-Matrix!$D$22*Matrix!$B$13*SIN(Momente!$A69+Matrix!$E$22)</f>
        <v>-0.002634344454314489</v>
      </c>
      <c r="L69">
        <f>Daten!$B$34*(Momente!B69-Momente!C69)+Daten!$B$39*(Momente!G69-Momente!H69)</f>
        <v>0.7040066672611321</v>
      </c>
      <c r="M69">
        <f>Daten!$B$35*(Momente!D69-Momente!E69)+Daten!$B$40*(Momente!I69-Momente!J69)</f>
        <v>-0.22219891804011363</v>
      </c>
    </row>
    <row r="70" spans="1:13" ht="12.75">
      <c r="A70">
        <v>0.65</v>
      </c>
      <c r="B70">
        <f>Matrix!$D$20*COS(Momente!$A70+Matrix!$E$20)</f>
        <v>-6.370335125606701E-06</v>
      </c>
      <c r="C70">
        <f>Matrix!$D$21*COS(Momente!$A70+Matrix!$E$21)</f>
        <v>-7.239134501281462E-06</v>
      </c>
      <c r="D70">
        <f>-C70*Daten!$B$37</f>
        <v>2.1717403503844384E-05</v>
      </c>
      <c r="E70">
        <f>Matrix!$D$22*COS(Momente!$A70+Matrix!$E$22)</f>
        <v>2.2367384827189088E-05</v>
      </c>
      <c r="G70">
        <f>-Matrix!$D$20*Matrix!$B$13*SIN(Momente!$A70+Matrix!$E$20)</f>
        <v>0.0007603128154713927</v>
      </c>
      <c r="H70">
        <f>-Matrix!$D$21*Matrix!$B$13*SIN(Momente!$A70+Matrix!$E$21)</f>
        <v>0.0008640058373257423</v>
      </c>
      <c r="I70">
        <f>-H70*Daten!$B$37</f>
        <v>-0.0025920175119772265</v>
      </c>
      <c r="J70">
        <f>-Matrix!$D$22*Matrix!$B$13*SIN(Momente!$A70+Matrix!$E$22)</f>
        <v>-0.0026695941418109627</v>
      </c>
      <c r="L70">
        <f>Daten!$B$34*(Momente!B70-Momente!C70)+Daten!$B$39*(Momente!G70-Momente!H70)</f>
        <v>0.6987299164321862</v>
      </c>
      <c r="M70">
        <f>Daten!$B$35*(Momente!D70-Momente!E70)+Daten!$B$40*(Momente!I70-Momente!J70)</f>
        <v>-0.2205334674421518</v>
      </c>
    </row>
    <row r="71" spans="1:13" ht="12.75">
      <c r="A71">
        <v>0.66</v>
      </c>
      <c r="B71">
        <f>Matrix!$D$20*COS(Momente!$A71+Matrix!$E$20)</f>
        <v>-6.321589850762392E-06</v>
      </c>
      <c r="C71">
        <f>Matrix!$D$21*COS(Momente!$A71+Matrix!$E$21)</f>
        <v>-7.18374124583381E-06</v>
      </c>
      <c r="D71">
        <f>-C71*Daten!$B$37</f>
        <v>2.1551223737501427E-05</v>
      </c>
      <c r="E71">
        <f>Matrix!$D$22*COS(Momente!$A71+Matrix!$E$22)</f>
        <v>2.2196231457789877E-05</v>
      </c>
      <c r="G71">
        <f>-Matrix!$D$20*Matrix!$B$13*SIN(Momente!$A71+Matrix!$E$20)</f>
        <v>0.0007702760596050154</v>
      </c>
      <c r="H71">
        <f>-Matrix!$D$21*Matrix!$B$13*SIN(Momente!$A71+Matrix!$E$21)</f>
        <v>0.0008753278891378169</v>
      </c>
      <c r="I71">
        <f>-H71*Daten!$B$37</f>
        <v>-0.0026259836674134506</v>
      </c>
      <c r="J71">
        <f>-Matrix!$D$22*Matrix!$B$13*SIN(Momente!$A71+Matrix!$E$22)</f>
        <v>-0.0027045768721179098</v>
      </c>
      <c r="L71">
        <f>Daten!$B$34*(Momente!B71-Momente!C71)+Daten!$B$39*(Momente!G71-Momente!H71)</f>
        <v>0.6933832931938705</v>
      </c>
      <c r="M71">
        <f>Daten!$B$35*(Momente!D71-Momente!E71)+Daten!$B$40*(Momente!I71-Momente!J71)</f>
        <v>-0.21884596368122466</v>
      </c>
    </row>
    <row r="72" spans="1:13" ht="12.75">
      <c r="A72">
        <v>0.67</v>
      </c>
      <c r="B72">
        <f>Matrix!$D$20*COS(Momente!$A72+Matrix!$E$20)</f>
        <v>-6.272212422200983E-06</v>
      </c>
      <c r="C72">
        <f>Matrix!$D$21*COS(Momente!$A72+Matrix!$E$21)</f>
        <v>-7.127629622248009E-06</v>
      </c>
      <c r="D72">
        <f>-C72*Daten!$B$37</f>
        <v>2.1382888866744023E-05</v>
      </c>
      <c r="E72">
        <f>Matrix!$D$22*COS(Momente!$A72+Matrix!$E$22)</f>
        <v>2.2022858483741686E-05</v>
      </c>
      <c r="G72">
        <f>-Matrix!$D$20*Matrix!$B$13*SIN(Momente!$A72+Matrix!$E$20)</f>
        <v>0.0007801622767745718</v>
      </c>
      <c r="H72">
        <f>-Matrix!$D$21*Matrix!$B$13*SIN(Momente!$A72+Matrix!$E$21)</f>
        <v>0.0008865624088904149</v>
      </c>
      <c r="I72">
        <f>-H72*Daten!$B$37</f>
        <v>-0.0026596872266712443</v>
      </c>
      <c r="J72">
        <f>-Matrix!$D$22*Matrix!$B$13*SIN(Momente!$A72+Matrix!$E$22)</f>
        <v>-0.0027392891469914513</v>
      </c>
      <c r="L72">
        <f>Daten!$B$34*(Momente!B72-Momente!C72)+Daten!$B$39*(Momente!G72-Momente!H72)</f>
        <v>0.687967332204054</v>
      </c>
      <c r="M72">
        <f>Daten!$B$35*(Momente!D72-Momente!E72)+Daten!$B$40*(Momente!I72-Momente!J72)</f>
        <v>-0.21713657550629745</v>
      </c>
    </row>
    <row r="73" spans="1:13" ht="12.75">
      <c r="A73">
        <v>0.68</v>
      </c>
      <c r="B73">
        <f>Matrix!$D$20*COS(Momente!$A73+Matrix!$E$20)</f>
        <v>-6.222207777624179E-06</v>
      </c>
      <c r="C73">
        <f>Matrix!$D$21*COS(Momente!$A73+Matrix!$E$21)</f>
        <v>-7.070805241639651E-06</v>
      </c>
      <c r="D73">
        <f>-C73*Daten!$B$37</f>
        <v>2.121241572491895E-05</v>
      </c>
      <c r="E73">
        <f>Matrix!$D$22*COS(Momente!$A73+Matrix!$E$22)</f>
        <v>2.1847283242197443E-05</v>
      </c>
      <c r="G73">
        <f>-Matrix!$D$20*Matrix!$B$13*SIN(Momente!$A73+Matrix!$E$20)</f>
        <v>0.0007899704783665844</v>
      </c>
      <c r="H73">
        <f>-Matrix!$D$21*Matrix!$B$13*SIN(Momente!$A73+Matrix!$E$21)</f>
        <v>0.000897708273140924</v>
      </c>
      <c r="I73">
        <f>-H73*Daten!$B$37</f>
        <v>-0.0026931248194227717</v>
      </c>
      <c r="J73">
        <f>-Matrix!$D$22*Matrix!$B$13*SIN(Momente!$A73+Matrix!$E$22)</f>
        <v>-0.0027737274952330275</v>
      </c>
      <c r="L73">
        <f>Daten!$B$34*(Momente!B73-Momente!C73)+Daten!$B$39*(Momente!G73-Momente!H73)</f>
        <v>0.68248257505432</v>
      </c>
      <c r="M73">
        <f>Daten!$B$35*(Momente!D73-Momente!E73)+Daten!$B$40*(Momente!I73-Momente!J73)</f>
        <v>-0.21540547385476994</v>
      </c>
    </row>
    <row r="74" spans="1:13" ht="12.75">
      <c r="A74">
        <v>0.69</v>
      </c>
      <c r="B74">
        <f>Matrix!$D$20*COS(Momente!$A74+Matrix!$E$20)</f>
        <v>-6.17158091745477E-06</v>
      </c>
      <c r="C74">
        <f>Matrix!$D$21*COS(Momente!$A74+Matrix!$E$21)</f>
        <v>-7.01327378639945E-06</v>
      </c>
      <c r="D74">
        <f>-C74*Daten!$B$37</f>
        <v>2.1039821359198347E-05</v>
      </c>
      <c r="E74">
        <f>Matrix!$D$22*COS(Momente!$A74+Matrix!$E$22)</f>
        <v>2.166952329053499E-05</v>
      </c>
      <c r="G74">
        <f>-Matrix!$D$20*Matrix!$B$13*SIN(Momente!$A74+Matrix!$E$20)</f>
        <v>0.0007996996835690662</v>
      </c>
      <c r="H74">
        <f>-Matrix!$D$21*Matrix!$B$13*SIN(Momente!$A74+Matrix!$E$21)</f>
        <v>0.000908764367312206</v>
      </c>
      <c r="I74">
        <f>-H74*Daten!$B$37</f>
        <v>-0.0027262931019366174</v>
      </c>
      <c r="J74">
        <f>-Matrix!$D$22*Matrix!$B$13*SIN(Momente!$A74+Matrix!$E$22)</f>
        <v>-0.002807888473036511</v>
      </c>
      <c r="L74">
        <f>Daten!$B$34*(Momente!B74-Momente!C74)+Daten!$B$39*(Momente!G74-Momente!H74)</f>
        <v>0.6769295702158142</v>
      </c>
      <c r="M74">
        <f>Daten!$B$35*(Momente!D74-Momente!E74)+Daten!$B$40*(Momente!I74-Momente!J74)</f>
        <v>-0.21365283183535838</v>
      </c>
    </row>
    <row r="75" spans="1:13" ht="12.75">
      <c r="A75">
        <v>0.7</v>
      </c>
      <c r="B75">
        <f>Matrix!$D$20*COS(Momente!$A75+Matrix!$E$20)</f>
        <v>-6.12033690433658E-06</v>
      </c>
      <c r="C75">
        <f>Matrix!$D$21*COS(Momente!$A75+Matrix!$E$21)</f>
        <v>-6.955041009624983E-06</v>
      </c>
      <c r="D75">
        <f>-C75*Daten!$B$37</f>
        <v>2.0865123028874944E-05</v>
      </c>
      <c r="E75">
        <f>Matrix!$D$22*COS(Momente!$A75+Matrix!$E$22)</f>
        <v>2.1489596404601358E-05</v>
      </c>
      <c r="G75">
        <f>-Matrix!$D$20*Matrix!$B$13*SIN(Momente!$A75+Matrix!$E$20)</f>
        <v>0.0008093489194696059</v>
      </c>
      <c r="H75">
        <f>-Matrix!$D$21*Matrix!$B$13*SIN(Momente!$A75+Matrix!$E$21)</f>
        <v>0.0009197295858040586</v>
      </c>
      <c r="I75">
        <f>-H75*Daten!$B$37</f>
        <v>-0.002759188757412175</v>
      </c>
      <c r="J75">
        <f>-Matrix!$D$22*Matrix!$B$13*SIN(Momente!$A75+Matrix!$E$22)</f>
        <v>-0.0028417686643325913</v>
      </c>
      <c r="L75">
        <f>Daten!$B$34*(Momente!B75-Momente!C75)+Daten!$B$39*(Momente!G75-Momente!H75)</f>
        <v>0.6713088729843935</v>
      </c>
      <c r="M75">
        <f>Daten!$B$35*(Momente!D75-Momente!E75)+Daten!$B$40*(Momente!I75-Momente!J75)</f>
        <v>-0.21187882471080824</v>
      </c>
    </row>
    <row r="76" spans="1:13" ht="12.75">
      <c r="A76">
        <v>0.71</v>
      </c>
      <c r="B76">
        <f>Matrix!$D$20*COS(Momente!$A76+Matrix!$E$20)</f>
        <v>-6.068480862628223E-06</v>
      </c>
      <c r="C76">
        <f>Matrix!$D$21*COS(Momente!$A76+Matrix!$E$21)</f>
        <v>-6.896112734545403E-06</v>
      </c>
      <c r="D76">
        <f>-C76*Daten!$B$37</f>
        <v>2.0688338203636208E-05</v>
      </c>
      <c r="E76">
        <f>Matrix!$D$22*COS(Momente!$A76+Matrix!$E$22)</f>
        <v>2.13075205769352E-05</v>
      </c>
      <c r="G76">
        <f>-Matrix!$D$20*Matrix!$B$13*SIN(Momente!$A76+Matrix!$E$20)</f>
        <v>0.0008189172211526533</v>
      </c>
      <c r="H76">
        <f>-Matrix!$D$21*Matrix!$B$13*SIN(Momente!$A76+Matrix!$E$21)</f>
        <v>0.000930602832103769</v>
      </c>
      <c r="I76">
        <f>-H76*Daten!$B$37</f>
        <v>-0.0027918084963113065</v>
      </c>
      <c r="J76">
        <f>-Matrix!$D$22*Matrix!$B$13*SIN(Momente!$A76+Matrix!$E$22)</f>
        <v>-0.002875364681130371</v>
      </c>
      <c r="L76">
        <f>Daten!$B$34*(Momente!B76-Momente!C76)+Daten!$B$39*(Momente!G76-Momente!H76)</f>
        <v>0.6656210454250963</v>
      </c>
      <c r="M76">
        <f>Daten!$B$35*(Momente!D76-Momente!E76)+Daten!$B$40*(Momente!I76-Momente!J76)</f>
        <v>-0.2100836298803484</v>
      </c>
    </row>
    <row r="77" spans="1:13" ht="12.75">
      <c r="A77">
        <v>0.72</v>
      </c>
      <c r="B77">
        <f>Matrix!$D$20*COS(Momente!$A77+Matrix!$E$20)</f>
        <v>-6.016017977890653E-06</v>
      </c>
      <c r="C77">
        <f>Matrix!$D$21*COS(Momente!$A77+Matrix!$E$21)</f>
        <v>-6.836494853939111E-06</v>
      </c>
      <c r="D77">
        <f>-C77*Daten!$B$37</f>
        <v>2.050948456181733E-05</v>
      </c>
      <c r="E77">
        <f>Matrix!$D$22*COS(Momente!$A77+Matrix!$E$22)</f>
        <v>2.112331401496756E-05</v>
      </c>
      <c r="G77">
        <f>-Matrix!$D$20*Matrix!$B$13*SIN(Momente!$A77+Matrix!$E$20)</f>
        <v>0.0008284036317960142</v>
      </c>
      <c r="H77">
        <f>-Matrix!$D$21*Matrix!$B$13*SIN(Momente!$A77+Matrix!$E$21)</f>
        <v>0.0009413830188957687</v>
      </c>
      <c r="I77">
        <f>-H77*Daten!$B$37</f>
        <v>-0.0028241490566873056</v>
      </c>
      <c r="J77">
        <f>-Matrix!$D$22*Matrix!$B$13*SIN(Momente!$A77+Matrix!$E$22)</f>
        <v>-0.0029086731638561666</v>
      </c>
      <c r="L77">
        <f>Daten!$B$34*(Momente!B77-Momente!C77)+Daten!$B$39*(Momente!G77-Momente!H77)</f>
        <v>0.6598666563159391</v>
      </c>
      <c r="M77">
        <f>Daten!$B$35*(Momente!D77-Momente!E77)+Daten!$B$40*(Momente!I77-Momente!J77)</f>
        <v>-0.20826742686197058</v>
      </c>
    </row>
    <row r="78" spans="1:13" ht="12.75">
      <c r="A78">
        <v>0.73</v>
      </c>
      <c r="B78">
        <f>Matrix!$D$20*COS(Momente!$A78+Matrix!$E$20)</f>
        <v>-5.962953496368624E-06</v>
      </c>
      <c r="C78">
        <f>Matrix!$D$21*COS(Momente!$A78+Matrix!$E$21)</f>
        <v>-6.7761933295444815E-06</v>
      </c>
      <c r="D78">
        <f>-C78*Daten!$B$37</f>
        <v>2.032857998863344E-05</v>
      </c>
      <c r="E78">
        <f>Matrix!$D$22*COS(Momente!$A78+Matrix!$E$22)</f>
        <v>2.0936995139201126E-05</v>
      </c>
      <c r="G78">
        <f>-Matrix!$D$20*Matrix!$B$13*SIN(Momente!$A78+Matrix!$E$20)</f>
        <v>0.00083780720276653</v>
      </c>
      <c r="H78">
        <f>-Matrix!$D$21*Matrix!$B$13*SIN(Momente!$A78+Matrix!$E$21)</f>
        <v>0.0009520690681703626</v>
      </c>
      <c r="I78">
        <f>-H78*Daten!$B$37</f>
        <v>-0.0028562072045110877</v>
      </c>
      <c r="J78">
        <f>-Matrix!$D$22*Matrix!$B$13*SIN(Momente!$A78+Matrix!$E$22)</f>
        <v>-0.002941690781689463</v>
      </c>
      <c r="L78">
        <f>Daten!$B$34*(Momente!B78-Momente!C78)+Daten!$B$39*(Momente!G78-Momente!H78)</f>
        <v>0.654046281091037</v>
      </c>
      <c r="M78">
        <f>Daten!$B$35*(Momente!D78-Momente!E78)+Daten!$B$40*(Momente!I78-Momente!J78)</f>
        <v>-0.2064303972744663</v>
      </c>
    </row>
    <row r="79" spans="1:13" ht="12.75">
      <c r="A79">
        <v>0.74</v>
      </c>
      <c r="B79">
        <f>Matrix!$D$20*COS(Momente!$A79+Matrix!$E$20)</f>
        <v>-5.909292724466069E-06</v>
      </c>
      <c r="C79">
        <f>Matrix!$D$21*COS(Momente!$A79+Matrix!$E$21)</f>
        <v>-6.715214191463706E-06</v>
      </c>
      <c r="D79">
        <f>-C79*Daten!$B$37</f>
        <v>2.0145642574391114E-05</v>
      </c>
      <c r="E79">
        <f>Matrix!$D$22*COS(Momente!$A79+Matrix!$E$22)</f>
        <v>2.074858258136821E-05</v>
      </c>
      <c r="G79">
        <f>-Matrix!$D$20*Matrix!$B$13*SIN(Momente!$A79+Matrix!$E$20)</f>
        <v>0.0008471269937149395</v>
      </c>
      <c r="H79">
        <f>-Matrix!$D$21*Matrix!$B$13*SIN(Momente!$A79+Matrix!$E$21)</f>
        <v>0.0009626599113315278</v>
      </c>
      <c r="I79">
        <f>-H79*Daten!$B$37</f>
        <v>-0.0028879797339945827</v>
      </c>
      <c r="J79">
        <f>-Matrix!$D$22*Matrix!$B$13*SIN(Momente!$A79+Matrix!$E$22)</f>
        <v>-0.002974414232895991</v>
      </c>
      <c r="L79">
        <f>Daten!$B$34*(Momente!B79-Momente!C79)+Daten!$B$39*(Momente!G79-Momente!H79)</f>
        <v>0.6481605017830618</v>
      </c>
      <c r="M79">
        <f>Daten!$B$35*(Momente!D79-Momente!E79)+Daten!$B$40*(Momente!I79-Momente!J79)</f>
        <v>-0.20457272481925903</v>
      </c>
    </row>
    <row r="80" spans="1:13" ht="12.75">
      <c r="A80">
        <v>0.75</v>
      </c>
      <c r="B80">
        <f>Matrix!$D$20*COS(Momente!$A80+Matrix!$E$20)</f>
        <v>-5.855041028215464E-06</v>
      </c>
      <c r="C80">
        <f>Matrix!$D$21*COS(Momente!$A80+Matrix!$E$21)</f>
        <v>-6.6535635375597815E-06</v>
      </c>
      <c r="D80">
        <f>-C80*Daten!$B$37</f>
        <v>1.996069061267934E-05</v>
      </c>
      <c r="E80">
        <f>Matrix!$D$22*COS(Momente!$A80+Matrix!$E$22)</f>
        <v>2.0558095182567583E-05</v>
      </c>
      <c r="G80">
        <f>-Matrix!$D$20*Matrix!$B$13*SIN(Momente!$A80+Matrix!$E$20)</f>
        <v>0.0008563620726699139</v>
      </c>
      <c r="H80">
        <f>-Matrix!$D$21*Matrix!$B$13*SIN(Momente!$A80+Matrix!$E$21)</f>
        <v>0.0009731544893037731</v>
      </c>
      <c r="I80">
        <f>-H80*Daten!$B$37</f>
        <v>-0.002919463467911319</v>
      </c>
      <c r="J80">
        <f>-Matrix!$D$22*Matrix!$B$13*SIN(Momente!$A80+Matrix!$E$22)</f>
        <v>-0.0030068402451579</v>
      </c>
      <c r="L80">
        <f>Daten!$B$34*(Momente!B80-Momente!C80)+Daten!$B$39*(Momente!G80-Momente!H80)</f>
        <v>0.6422099069650418</v>
      </c>
      <c r="M80">
        <f>Daten!$B$35*(Momente!D80-Momente!E80)+Daten!$B$40*(Momente!I80-Momente!J80)</f>
        <v>-0.2026945952620422</v>
      </c>
    </row>
    <row r="81" spans="1:13" ht="12.75">
      <c r="A81">
        <v>0.76</v>
      </c>
      <c r="B81">
        <f>Matrix!$D$20*COS(Momente!$A81+Matrix!$E$20)</f>
        <v>-5.800203832741222E-06</v>
      </c>
      <c r="C81">
        <f>Matrix!$D$21*COS(Momente!$A81+Matrix!$E$21)</f>
        <v>-6.591247532846718E-06</v>
      </c>
      <c r="D81">
        <f>-C81*Daten!$B$37</f>
        <v>1.977374259854015E-05</v>
      </c>
      <c r="E81">
        <f>Matrix!$D$22*COS(Momente!$A81+Matrix!$E$22)</f>
        <v>2.036555199138039E-05</v>
      </c>
      <c r="G81">
        <f>-Matrix!$D$20*Matrix!$B$13*SIN(Momente!$A81+Matrix!$E$20)</f>
        <v>0.0008655115161312539</v>
      </c>
      <c r="H81">
        <f>-Matrix!$D$21*Matrix!$B$13*SIN(Momente!$A81+Matrix!$E$21)</f>
        <v>0.0009835517526380474</v>
      </c>
      <c r="I81">
        <f>-H81*Daten!$B$37</f>
        <v>-0.002950655257914142</v>
      </c>
      <c r="J81">
        <f>-Matrix!$D$22*Matrix!$B$13*SIN(Momente!$A81+Matrix!$E$22)</f>
        <v>-0.0030389655759009847</v>
      </c>
      <c r="L81">
        <f>Daten!$B$34*(Momente!B81-Momente!C81)+Daten!$B$39*(Momente!G81-Momente!H81)</f>
        <v>0.6361950916914976</v>
      </c>
      <c r="M81">
        <f>Daten!$B$35*(Momente!D81-Momente!E81)+Daten!$B$40*(Momente!I81-Momente!J81)</f>
        <v>-0.20079619641421145</v>
      </c>
    </row>
    <row r="82" spans="1:13" ht="12.75">
      <c r="A82">
        <v>0.77</v>
      </c>
      <c r="B82">
        <f>Matrix!$D$20*COS(Momente!$A82+Matrix!$E$20)</f>
        <v>-5.7447866217171905E-06</v>
      </c>
      <c r="C82">
        <f>Matrix!$D$21*COS(Momente!$A82+Matrix!$E$21)</f>
        <v>-6.528272408873054E-06</v>
      </c>
      <c r="D82">
        <f>-C82*Daten!$B$37</f>
        <v>1.958481722661916E-05</v>
      </c>
      <c r="E82">
        <f>Matrix!$D$22*COS(Momente!$A82+Matrix!$E$22)</f>
        <v>2.0170972261965292E-05</v>
      </c>
      <c r="G82">
        <f>-Matrix!$D$20*Matrix!$B$13*SIN(Momente!$A82+Matrix!$E$20)</f>
        <v>0.0008745744091622384</v>
      </c>
      <c r="H82">
        <f>-Matrix!$D$21*Matrix!$B$13*SIN(Momente!$A82+Matrix!$E$21)</f>
        <v>0.0009938506616166823</v>
      </c>
      <c r="I82">
        <f>-H82*Daten!$B$37</f>
        <v>-0.0029815519848500464</v>
      </c>
      <c r="J82">
        <f>-Matrix!$D$22*Matrix!$B$13*SIN(Momente!$A82+Matrix!$E$22)</f>
        <v>-0.003070787012618942</v>
      </c>
      <c r="L82">
        <f>Daten!$B$34*(Momente!B82-Momente!C82)+Daten!$B$39*(Momente!G82-Momente!H82)</f>
        <v>0.6301166574389447</v>
      </c>
      <c r="M82">
        <f>Daten!$B$35*(Momente!D82-Momente!E82)+Daten!$B$40*(Momente!I82-Momente!J82)</f>
        <v>-0.19887771811407154</v>
      </c>
    </row>
    <row r="83" spans="1:13" ht="12.75">
      <c r="A83">
        <v>0.78</v>
      </c>
      <c r="B83">
        <f>Matrix!$D$20*COS(Momente!$A83+Matrix!$E$20)</f>
        <v>-5.688794936818294E-06</v>
      </c>
      <c r="C83">
        <f>Matrix!$D$21*COS(Momente!$A83+Matrix!$E$21)</f>
        <v>-6.464644463098714E-06</v>
      </c>
      <c r="D83">
        <f>-C83*Daten!$B$37</f>
        <v>1.939393338929614E-05</v>
      </c>
      <c r="E83">
        <f>Matrix!$D$22*COS(Momente!$A83+Matrix!$E$22)</f>
        <v>1.9974375452133087E-05</v>
      </c>
      <c r="G83">
        <f>-Matrix!$D$20*Matrix!$B$13*SIN(Momente!$A83+Matrix!$E$20)</f>
        <v>0.0008835498454811162</v>
      </c>
      <c r="H83">
        <f>-Matrix!$D$21*Matrix!$B$13*SIN(Momente!$A83+Matrix!$E$21)</f>
        <v>0.0010040501863573614</v>
      </c>
      <c r="I83">
        <f>-H83*Daten!$B$37</f>
        <v>-0.0030121505590720837</v>
      </c>
      <c r="J83">
        <f>-Matrix!$D$22*Matrix!$B$13*SIN(Momente!$A83+Matrix!$E$22)</f>
        <v>-0.0031023013731946185</v>
      </c>
      <c r="L83">
        <f>Daten!$B$34*(Momente!B83-Momente!C83)+Daten!$B$39*(Momente!G83-Momente!H83)</f>
        <v>0.6239752120457444</v>
      </c>
      <c r="M83">
        <f>Daten!$B$35*(Momente!D83-Momente!E83)+Daten!$B$40*(Momente!I83-Momente!J83)</f>
        <v>-0.19693935220785003</v>
      </c>
    </row>
    <row r="84" spans="1:13" ht="12.75">
      <c r="A84">
        <v>0.79</v>
      </c>
      <c r="B84">
        <f>Matrix!$D$20*COS(Momente!$A84+Matrix!$E$20)</f>
        <v>-5.632234377166365E-06</v>
      </c>
      <c r="C84">
        <f>Matrix!$D$21*COS(Momente!$A84+Matrix!$E$21)</f>
        <v>-6.400370058265251E-06</v>
      </c>
      <c r="D84">
        <f>-C84*Daten!$B$37</f>
        <v>1.920111017479575E-05</v>
      </c>
      <c r="E84">
        <f>Matrix!$D$22*COS(Momente!$A84+Matrix!$E$22)</f>
        <v>1.9775781221400927E-05</v>
      </c>
      <c r="G84">
        <f>-Matrix!$D$20*Matrix!$B$13*SIN(Momente!$A84+Matrix!$E$20)</f>
        <v>0.0008924369275517347</v>
      </c>
      <c r="H84">
        <f>-Matrix!$D$21*Matrix!$B$13*SIN(Momente!$A84+Matrix!$E$21)</f>
        <v>0.0010141493069161101</v>
      </c>
      <c r="I84">
        <f>-H84*Daten!$B$37</f>
        <v>-0.00304244792074833</v>
      </c>
      <c r="J84">
        <f>-Matrix!$D$22*Matrix!$B$13*SIN(Momente!$A84+Matrix!$E$22)</f>
        <v>-0.0031335055062182184</v>
      </c>
      <c r="L84">
        <f>Daten!$B$34*(Momente!B84-Momente!C84)+Daten!$B$39*(Momente!G84-Momente!H84)</f>
        <v>0.6177713696513162</v>
      </c>
      <c r="M84">
        <f>Daten!$B$35*(Momente!D84-Momente!E84)+Daten!$B$40*(Momente!I84-Momente!J84)</f>
        <v>-0.19498129253052257</v>
      </c>
    </row>
    <row r="85" spans="1:13" ht="12.75">
      <c r="A85">
        <v>0.8</v>
      </c>
      <c r="B85">
        <f>Matrix!$D$20*COS(Momente!$A85+Matrix!$E$20)</f>
        <v>-5.575110598770231E-06</v>
      </c>
      <c r="C85">
        <f>Matrix!$D$21*COS(Momente!$A85+Matrix!$E$21)</f>
        <v>-6.335455621759586E-06</v>
      </c>
      <c r="D85">
        <f>-C85*Daten!$B$37</f>
        <v>1.9006366865278754E-05</v>
      </c>
      <c r="E85">
        <f>Matrix!$D$22*COS(Momente!$A85+Matrix!$E$22)</f>
        <v>1.9575209429026392E-05</v>
      </c>
      <c r="G85">
        <f>-Matrix!$D$20*Matrix!$B$13*SIN(Momente!$A85+Matrix!$E$20)</f>
        <v>0.000901234766673293</v>
      </c>
      <c r="H85">
        <f>-Matrix!$D$21*Matrix!$B$13*SIN(Momente!$A85+Matrix!$E$21)</f>
        <v>0.001024147013389289</v>
      </c>
      <c r="I85">
        <f>-H85*Daten!$B$37</f>
        <v>-0.0030724410401678664</v>
      </c>
      <c r="J85">
        <f>-Matrix!$D$22*Matrix!$B$13*SIN(Momente!$A85+Matrix!$E$22)</f>
        <v>-0.003164396291302442</v>
      </c>
      <c r="L85">
        <f>Daten!$B$34*(Momente!B85-Momente!C85)+Daten!$B$39*(Momente!G85-Momente!H85)</f>
        <v>0.6115057506347314</v>
      </c>
      <c r="M85">
        <f>Daten!$B$35*(Momente!D85-Momente!E85)+Daten!$B$40*(Momente!I85-Momente!J85)</f>
        <v>-0.1930037348864266</v>
      </c>
    </row>
    <row r="86" spans="1:13" ht="12.75">
      <c r="A86">
        <v>0.81</v>
      </c>
      <c r="B86">
        <f>Matrix!$D$20*COS(Momente!$A86+Matrix!$E$20)</f>
        <v>-5.517429313960129E-06</v>
      </c>
      <c r="C86">
        <f>Matrix!$D$21*COS(Momente!$A86+Matrix!$E$21)</f>
        <v>-6.269907644971271E-06</v>
      </c>
      <c r="D86">
        <f>-C86*Daten!$B$37</f>
        <v>1.880972293491381E-05</v>
      </c>
      <c r="E86">
        <f>Matrix!$D$22*COS(Momente!$A86+Matrix!$E$22)</f>
        <v>1.937268013202157E-05</v>
      </c>
      <c r="G86">
        <f>-Matrix!$D$20*Matrix!$B$13*SIN(Momente!$A86+Matrix!$E$20)</f>
        <v>0.0009099424830692107</v>
      </c>
      <c r="H86">
        <f>-Matrix!$D$21*Matrix!$B$13*SIN(Momente!$A86+Matrix!$E$21)</f>
        <v>0.0010340423060145824</v>
      </c>
      <c r="I86">
        <f>-H86*Daten!$B$37</f>
        <v>-0.0031021269180437467</v>
      </c>
      <c r="J86">
        <f>-Matrix!$D$22*Matrix!$B$13*SIN(Momente!$A86+Matrix!$E$22)</f>
        <v>-0.0031949706393945235</v>
      </c>
      <c r="L86">
        <f>Daten!$B$34*(Momente!B86-Momente!C86)+Daten!$B$39*(Momente!G86-Momente!H86)</f>
        <v>0.6051789815526688</v>
      </c>
      <c r="M86">
        <f>Daten!$B$35*(Momente!D86-Momente!E86)+Daten!$B$40*(Momente!I86-Momente!J86)</f>
        <v>-0.1910068770296786</v>
      </c>
    </row>
    <row r="87" spans="1:13" ht="12.75">
      <c r="A87">
        <v>0.82</v>
      </c>
      <c r="B87">
        <f>Matrix!$D$20*COS(Momente!$A87+Matrix!$E$20)</f>
        <v>-5.459196290816474E-06</v>
      </c>
      <c r="C87">
        <f>Matrix!$D$21*COS(Momente!$A87+Matrix!$E$21)</f>
        <v>-6.203732682643367E-06</v>
      </c>
      <c r="D87">
        <f>-C87*Daten!$B$37</f>
        <v>1.8611198047930098E-05</v>
      </c>
      <c r="E87">
        <f>Matrix!$D$22*COS(Momente!$A87+Matrix!$E$22)</f>
        <v>1.9168213583147398E-05</v>
      </c>
      <c r="G87">
        <f>-Matrix!$D$20*Matrix!$B$13*SIN(Momente!$A87+Matrix!$E$20)</f>
        <v>0.000918559205975104</v>
      </c>
      <c r="H87">
        <f>-Matrix!$D$21*Matrix!$B$13*SIN(Momente!$A87+Matrix!$E$21)</f>
        <v>0.0010438341952709728</v>
      </c>
      <c r="I87">
        <f>-H87*Daten!$B$37</f>
        <v>-0.0031315025858129177</v>
      </c>
      <c r="J87">
        <f>-Matrix!$D$22*Matrix!$B$13*SIN(Momente!$A87+Matrix!$E$22)</f>
        <v>-0.0032252254930851313</v>
      </c>
      <c r="L87">
        <f>Daten!$B$34*(Momente!B87-Momente!C87)+Daten!$B$39*(Momente!G87-Momente!H87)</f>
        <v>0.5987916950767662</v>
      </c>
      <c r="M87">
        <f>Daten!$B$35*(Momente!D87-Momente!E87)+Daten!$B$40*(Momente!I87-Momente!J87)</f>
        <v>-0.18899091864439793</v>
      </c>
    </row>
    <row r="88" spans="1:13" ht="12.75">
      <c r="A88">
        <v>0.83</v>
      </c>
      <c r="B88">
        <f>Matrix!$D$20*COS(Momente!$A88+Matrix!$E$20)</f>
        <v>-5.400417352593052E-06</v>
      </c>
      <c r="C88">
        <f>Matrix!$D$21*COS(Momente!$A88+Matrix!$E$21)</f>
        <v>-6.136937352216956E-06</v>
      </c>
      <c r="D88">
        <f>-C88*Daten!$B$37</f>
        <v>1.8410812056650864E-05</v>
      </c>
      <c r="E88">
        <f>Matrix!$D$22*COS(Momente!$A88+Matrix!$E$22)</f>
        <v>1.8961830228888364E-05</v>
      </c>
      <c r="G88">
        <f>-Matrix!$D$20*Matrix!$B$13*SIN(Momente!$A88+Matrix!$E$20)</f>
        <v>0.0009270840737258636</v>
      </c>
      <c r="H88">
        <f>-Matrix!$D$21*Matrix!$B$13*SIN(Momente!$A88+Matrix!$E$21)</f>
        <v>0.0010535217019776953</v>
      </c>
      <c r="I88">
        <f>-H88*Daten!$B$37</f>
        <v>-0.0031605651059330854</v>
      </c>
      <c r="J88">
        <f>-Matrix!$D$22*Matrix!$B$13*SIN(Momente!$A88+Matrix!$E$22)</f>
        <v>-0.0032551578269141104</v>
      </c>
      <c r="L88">
        <f>Daten!$B$34*(Momente!B88-Momente!C88)+Daten!$B$39*(Momente!G88-Momente!H88)</f>
        <v>0.5923445299303459</v>
      </c>
      <c r="M88">
        <f>Daten!$B$35*(Momente!D88-Momente!E88)+Daten!$B$40*(Momente!I88-Momente!J88)</f>
        <v>-0.186956061324747</v>
      </c>
    </row>
    <row r="89" spans="1:13" ht="12.75">
      <c r="A89">
        <v>0.84</v>
      </c>
      <c r="B89">
        <f>Matrix!$D$20*COS(Momente!$A89+Matrix!$E$20)</f>
        <v>-5.341098377134705E-06</v>
      </c>
      <c r="C89">
        <f>Matrix!$D$21*COS(Momente!$A89+Matrix!$E$21)</f>
        <v>-6.069528333169424E-06</v>
      </c>
      <c r="D89">
        <f>-C89*Daten!$B$37</f>
        <v>1.820858499950827E-05</v>
      </c>
      <c r="E89">
        <f>Matrix!$D$22*COS(Momente!$A89+Matrix!$E$22)</f>
        <v>1.8753550707407917E-05</v>
      </c>
      <c r="G89">
        <f>-Matrix!$D$20*Matrix!$B$13*SIN(Momente!$A89+Matrix!$E$20)</f>
        <v>0.0009355162338418179</v>
      </c>
      <c r="H89">
        <f>-Matrix!$D$21*Matrix!$B$13*SIN(Momente!$A89+Matrix!$E$21)</f>
        <v>0.0010631038573921518</v>
      </c>
      <c r="I89">
        <f>-H89*Daten!$B$37</f>
        <v>-0.003189311572176455</v>
      </c>
      <c r="J89">
        <f>-Matrix!$D$22*Matrix!$B$13*SIN(Momente!$A89+Matrix!$E$22)</f>
        <v>-0.003284764647673021</v>
      </c>
      <c r="L89">
        <f>Daten!$B$34*(Momente!B89-Momente!C89)+Daten!$B$39*(Momente!G89-Momente!H89)</f>
        <v>0.5858381308245524</v>
      </c>
      <c r="M89">
        <f>Daten!$B$35*(Momente!D89-Momente!E89)+Daten!$B$40*(Momente!I89-Momente!J89)</f>
        <v>-0.18490250855475646</v>
      </c>
    </row>
    <row r="90" spans="1:13" ht="12.75">
      <c r="A90">
        <v>0.85</v>
      </c>
      <c r="B90">
        <f>Matrix!$D$20*COS(Momente!$A90+Matrix!$E$20)</f>
        <v>-5.2812452962895425E-06</v>
      </c>
      <c r="C90">
        <f>Matrix!$D$21*COS(Momente!$A90+Matrix!$E$21)</f>
        <v>-6.001512366346494E-06</v>
      </c>
      <c r="D90">
        <f>-C90*Daten!$B$37</f>
        <v>1.800453709903948E-05</v>
      </c>
      <c r="E90">
        <f>Matrix!$D$22*COS(Momente!$A90+Matrix!$E$22)</f>
        <v>1.8543395846484635E-05</v>
      </c>
      <c r="G90">
        <f>-Matrix!$D$20*Matrix!$B$13*SIN(Momente!$A90+Matrix!$E$20)</f>
        <v>0.0009438548431139825</v>
      </c>
      <c r="H90">
        <f>-Matrix!$D$21*Matrix!$B$13*SIN(Momente!$A90+Matrix!$E$21)</f>
        <v>0.0010725797033067862</v>
      </c>
      <c r="I90">
        <f>-H90*Daten!$B$37</f>
        <v>-0.0032177391099203582</v>
      </c>
      <c r="J90">
        <f>-Matrix!$D$22*Matrix!$B$13*SIN(Momente!$A90+Matrix!$E$22)</f>
        <v>-0.0033140429947044587</v>
      </c>
      <c r="L90">
        <f>Daten!$B$34*(Momente!B90-Momente!C90)+Daten!$B$39*(Momente!G90-Momente!H90)</f>
        <v>0.5792731483938726</v>
      </c>
      <c r="M90">
        <f>Daten!$B$35*(Momente!D90-Momente!E90)+Daten!$B$40*(Momente!I90-Momente!J90)</f>
        <v>-0.18283046568799954</v>
      </c>
    </row>
    <row r="91" spans="1:13" ht="12.75">
      <c r="A91">
        <v>0.86</v>
      </c>
      <c r="B91">
        <f>Matrix!$D$20*COS(Momente!$A91+Matrix!$E$20)</f>
        <v>-5.220864095315774E-06</v>
      </c>
      <c r="C91">
        <f>Matrix!$D$21*COS(Momente!$A91+Matrix!$E$21)</f>
        <v>-5.932896253288174E-06</v>
      </c>
      <c r="D91">
        <f>-C91*Daten!$B$37</f>
        <v>1.779868875986452E-05</v>
      </c>
      <c r="E91">
        <f>Matrix!$D$22*COS(Momente!$A91+Matrix!$E$22)</f>
        <v>1.8331386661429482E-05</v>
      </c>
      <c r="G91">
        <f>-Matrix!$D$20*Matrix!$B$13*SIN(Momente!$A91+Matrix!$E$20)</f>
        <v>0.0009520990676883789</v>
      </c>
      <c r="H91">
        <f>-Matrix!$D$21*Matrix!$B$13*SIN(Momente!$A91+Matrix!$E$21)</f>
        <v>0.0010819482921449032</v>
      </c>
      <c r="I91">
        <f>-H91*Daten!$B$37</f>
        <v>-0.003245844876434709</v>
      </c>
      <c r="J91">
        <f>-Matrix!$D$22*Matrix!$B$13*SIN(Momente!$A91+Matrix!$E$22)</f>
        <v>-0.0033429899401981188</v>
      </c>
      <c r="L91">
        <f>Daten!$B$34*(Momente!B91-Momente!C91)+Daten!$B$39*(Momente!G91-Momente!H91)</f>
        <v>0.5726502391310797</v>
      </c>
      <c r="M91">
        <f>Daten!$B$35*(Momente!D91-Momente!E91)+Daten!$B$40*(Momente!I91-Momente!J91)</f>
        <v>-0.18074013992703222</v>
      </c>
    </row>
    <row r="92" spans="1:13" ht="12.75">
      <c r="A92">
        <v>0.87</v>
      </c>
      <c r="B92">
        <f>Matrix!$D$20*COS(Momente!$A92+Matrix!$E$20)</f>
        <v>-5.159960812283182E-06</v>
      </c>
      <c r="C92">
        <f>Matrix!$D$21*COS(Momente!$A92+Matrix!$E$21)</f>
        <v>-5.8636868555485925E-06</v>
      </c>
      <c r="D92">
        <f>-C92*Daten!$B$37</f>
        <v>1.7591060566645776E-05</v>
      </c>
      <c r="E92">
        <f>Matrix!$D$22*COS(Momente!$A92+Matrix!$E$22)</f>
        <v>1.811754435298429E-05</v>
      </c>
      <c r="G92">
        <f>-Matrix!$D$20*Matrix!$B$13*SIN(Momente!$A92+Matrix!$E$20)</f>
        <v>0.0009602480831494192</v>
      </c>
      <c r="H92">
        <f>-Matrix!$D$21*Matrix!$B$13*SIN(Momente!$A92+Matrix!$E$21)</f>
        <v>0.0010912086870554262</v>
      </c>
      <c r="I92">
        <f>-H92*Daten!$B$37</f>
        <v>-0.003273626061166278</v>
      </c>
      <c r="J92">
        <f>-Matrix!$D$22*Matrix!$B$13*SIN(Momente!$A92+Matrix!$E$22)</f>
        <v>-0.0033716025894835753</v>
      </c>
      <c r="L92">
        <f>Daten!$B$34*(Momente!B92-Momente!C92)+Daten!$B$39*(Momente!G92-Momente!H92)</f>
        <v>0.5659700653215811</v>
      </c>
      <c r="M92">
        <f>Daten!$B$35*(Momente!D92-Momente!E92)+Daten!$B$40*(Momente!I92-Momente!J92)</f>
        <v>-0.17863174030268267</v>
      </c>
    </row>
    <row r="93" spans="1:13" ht="12.75">
      <c r="A93">
        <v>0.88</v>
      </c>
      <c r="B93">
        <f>Matrix!$D$20*COS(Momente!$A93+Matrix!$E$20)</f>
        <v>-5.098541537469315E-06</v>
      </c>
      <c r="C93">
        <f>Matrix!$D$21*COS(Momente!$A93+Matrix!$E$21)</f>
        <v>-5.793891094009846E-06</v>
      </c>
      <c r="D93">
        <f>-C93*Daten!$B$37</f>
        <v>1.7381673282029533E-05</v>
      </c>
      <c r="E93">
        <f>Matrix!$D$22*COS(Momente!$A93+Matrix!$E$22)</f>
        <v>1.7901890305201703E-05</v>
      </c>
      <c r="G93">
        <f>-Matrix!$D$20*Matrix!$B$13*SIN(Momente!$A93+Matrix!$E$20)</f>
        <v>0.0009683010746023488</v>
      </c>
      <c r="H93">
        <f>-Matrix!$D$21*Matrix!$B$13*SIN(Momente!$A93+Matrix!$E$21)</f>
        <v>0.0011003599620065811</v>
      </c>
      <c r="I93">
        <f>-H93*Daten!$B$37</f>
        <v>-0.003301079886019743</v>
      </c>
      <c r="J93">
        <f>-Matrix!$D$22*Matrix!$B$13*SIN(Momente!$A93+Matrix!$E$22)</f>
        <v>-0.0033998780813197424</v>
      </c>
      <c r="L93">
        <f>Daten!$B$34*(Momente!B93-Momente!C93)+Daten!$B$39*(Momente!G93-Momente!H93)</f>
        <v>0.5592332949771905</v>
      </c>
      <c r="M93">
        <f>Daten!$B$35*(Momente!D93-Momente!E93)+Daten!$B$40*(Momente!I93-Momente!J93)</f>
        <v>-0.17650547765316457</v>
      </c>
    </row>
    <row r="94" spans="1:13" ht="12.75">
      <c r="A94">
        <v>0.89</v>
      </c>
      <c r="B94">
        <f>Matrix!$D$20*COS(Momente!$A94+Matrix!$E$20)</f>
        <v>-5.036612412750472E-06</v>
      </c>
      <c r="C94">
        <f>Matrix!$D$21*COS(Momente!$A94+Matrix!$E$21)</f>
        <v>-5.723515948189923E-06</v>
      </c>
      <c r="D94">
        <f>-C94*Daten!$B$37</f>
        <v>1.7170547844569765E-05</v>
      </c>
      <c r="E94">
        <f>Matrix!$D$22*COS(Momente!$A94+Matrix!$E$22)</f>
        <v>1.768444608330679E-05</v>
      </c>
      <c r="G94">
        <f>-Matrix!$D$20*Matrix!$B$13*SIN(Momente!$A94+Matrix!$E$20)</f>
        <v>0.0009762572367547329</v>
      </c>
      <c r="H94">
        <f>-Matrix!$D$21*Matrix!$B$13*SIN(Momente!$A94+Matrix!$E$21)</f>
        <v>0.001109401201878499</v>
      </c>
      <c r="I94">
        <f>-H94*Daten!$B$37</f>
        <v>-0.0033282036056354967</v>
      </c>
      <c r="J94">
        <f>-Matrix!$D$22*Matrix!$B$13*SIN(Momente!$A94+Matrix!$E$22)</f>
        <v>-0.003427813588181</v>
      </c>
      <c r="L94">
        <f>Daten!$B$34*(Momente!B94-Momente!C94)+Daten!$B$39*(Momente!G94-Momente!H94)</f>
        <v>0.5524406017693273</v>
      </c>
      <c r="M94">
        <f>Daten!$B$35*(Momente!D94-Momente!E94)+Daten!$B$40*(Momente!I94-Momente!J94)</f>
        <v>-0.17436156460296906</v>
      </c>
    </row>
    <row r="95" spans="1:13" ht="12.75">
      <c r="A95">
        <v>0.9</v>
      </c>
      <c r="B95">
        <f>Matrix!$D$20*COS(Momente!$A95+Matrix!$E$20)</f>
        <v>-4.9741796309875106E-06</v>
      </c>
      <c r="C95">
        <f>Matrix!$D$21*COS(Momente!$A95+Matrix!$E$21)</f>
        <v>-5.652568455544757E-06</v>
      </c>
      <c r="D95">
        <f>-C95*Daten!$B$37</f>
        <v>1.695770536663427E-05</v>
      </c>
      <c r="E95">
        <f>Matrix!$D$22*COS(Momente!$A95+Matrix!$E$22)</f>
        <v>1.7465233431540532E-05</v>
      </c>
      <c r="G95">
        <f>-Matrix!$D$20*Matrix!$B$13*SIN(Momente!$A95+Matrix!$E$20)</f>
        <v>0.0009841157739969872</v>
      </c>
      <c r="H95">
        <f>-Matrix!$D$21*Matrix!$B$13*SIN(Momente!$A95+Matrix!$E$21)</f>
        <v>0.0011183315025547276</v>
      </c>
      <c r="I95">
        <f>-H95*Daten!$B$37</f>
        <v>-0.0033549945076641824</v>
      </c>
      <c r="J95">
        <f>-Matrix!$D$22*Matrix!$B$13*SIN(Momente!$A95+Matrix!$E$22)</f>
        <v>-0.0034554063165399417</v>
      </c>
      <c r="L95">
        <f>Daten!$B$34*(Momente!B95-Momente!C95)+Daten!$B$39*(Momente!G95-Momente!H95)</f>
        <v>0.5455926649616537</v>
      </c>
      <c r="M95">
        <f>Daten!$B$35*(Momente!D95-Momente!E95)+Daten!$B$40*(Momente!I95-Momente!J95)</f>
        <v>-0.17220021554161707</v>
      </c>
    </row>
    <row r="96" spans="1:13" ht="12.75">
      <c r="A96">
        <v>0.91</v>
      </c>
      <c r="B96">
        <f>Matrix!$D$20*COS(Momente!$A96+Matrix!$E$20)</f>
        <v>-4.911249435406593E-06</v>
      </c>
      <c r="C96">
        <f>Matrix!$D$21*COS(Momente!$A96+Matrix!$E$21)</f>
        <v>-5.5810557107645E-06</v>
      </c>
      <c r="D96">
        <f>-C96*Daten!$B$37</f>
        <v>1.6743167132293498E-05</v>
      </c>
      <c r="E96">
        <f>Matrix!$D$22*COS(Momente!$A96+Matrix!$E$22)</f>
        <v>1.7244274270985436E-05</v>
      </c>
      <c r="G96">
        <f>-Matrix!$D$20*Matrix!$B$13*SIN(Momente!$A96+Matrix!$E$20)</f>
        <v>0.000991875900481935</v>
      </c>
      <c r="H96">
        <f>-Matrix!$D$21*Matrix!$B$13*SIN(Momente!$A96+Matrix!$E$21)</f>
        <v>0.00112714997101264</v>
      </c>
      <c r="I96">
        <f>-H96*Daten!$B$37</f>
        <v>-0.003381449913037919</v>
      </c>
      <c r="J96">
        <f>-Matrix!$D$22*Matrix!$B$13*SIN(Momente!$A96+Matrix!$E$22)</f>
        <v>-0.003482653507146725</v>
      </c>
      <c r="L96">
        <f>Daten!$B$34*(Momente!B96-Momente!C96)+Daten!$B$39*(Momente!G96-Momente!H96)</f>
        <v>0.538690169342142</v>
      </c>
      <c r="M96">
        <f>Daten!$B$35*(Momente!D96-Momente!E96)+Daten!$B$40*(Momente!I96-Momente!J96)</f>
        <v>-0.17002164660220745</v>
      </c>
    </row>
    <row r="97" spans="1:13" ht="12.75">
      <c r="A97">
        <v>0.92</v>
      </c>
      <c r="B97">
        <f>Matrix!$D$20*COS(Momente!$A97+Matrix!$E$20)</f>
        <v>-4.847828118974828E-06</v>
      </c>
      <c r="C97">
        <f>Matrix!$D$21*COS(Momente!$A97+Matrix!$E$21)</f>
        <v>-5.508984865064031E-06</v>
      </c>
      <c r="D97">
        <f>-C97*Daten!$B$37</f>
        <v>1.6526954595192092E-05</v>
      </c>
      <c r="E97">
        <f>Matrix!$D$22*COS(Momente!$A97+Matrix!$E$22)</f>
        <v>1.702159069737342E-05</v>
      </c>
      <c r="G97">
        <f>-Matrix!$D$20*Matrix!$B$13*SIN(Momente!$A97+Matrix!$E$20)</f>
        <v>0.000999536840203395</v>
      </c>
      <c r="H97">
        <f>-Matrix!$D$21*Matrix!$B$13*SIN(Momente!$A97+Matrix!$E$21)</f>
        <v>0.0011358557254127393</v>
      </c>
      <c r="I97">
        <f>-H97*Daten!$B$37</f>
        <v>-0.0034075671762382174</v>
      </c>
      <c r="J97">
        <f>-Matrix!$D$22*Matrix!$B$13*SIN(Momente!$A97+Matrix!$E$22)</f>
        <v>-0.0035095524353049947</v>
      </c>
      <c r="L97">
        <f>Daten!$B$34*(Momente!B97-Momente!C97)+Daten!$B$39*(Momente!G97-Momente!H97)</f>
        <v>0.531733805154604</v>
      </c>
      <c r="M97">
        <f>Daten!$B$35*(Momente!D97-Momente!E97)+Daten!$B$40*(Momente!I97-Momente!J97)</f>
        <v>-0.1678260756398199</v>
      </c>
    </row>
    <row r="98" spans="1:13" ht="12.75">
      <c r="A98">
        <v>0.93</v>
      </c>
      <c r="B98">
        <f>Matrix!$D$20*COS(Momente!$A98+Matrix!$E$20)</f>
        <v>-4.783922023771009E-06</v>
      </c>
      <c r="C98">
        <f>Matrix!$D$21*COS(Momente!$A98+Matrix!$E$21)</f>
        <v>-5.436363125467861E-06</v>
      </c>
      <c r="D98">
        <f>-C98*Daten!$B$37</f>
        <v>1.6309089376403582E-05</v>
      </c>
      <c r="E98">
        <f>Matrix!$D$22*COS(Momente!$A98+Matrix!$E$22)</f>
        <v>1.6797204978876282E-05</v>
      </c>
      <c r="G98">
        <f>-Matrix!$D$20*Matrix!$B$13*SIN(Momente!$A98+Matrix!$E$20)</f>
        <v>0.001007097827073779</v>
      </c>
      <c r="H98">
        <f>-Matrix!$D$21*Matrix!$B$13*SIN(Momente!$A98+Matrix!$E$21)</f>
        <v>0.0011444478951868407</v>
      </c>
      <c r="I98">
        <f>-H98*Daten!$B$37</f>
        <v>-0.0034333436855605217</v>
      </c>
      <c r="J98">
        <f>-Matrix!$D$22*Matrix!$B$13*SIN(Momente!$A98+Matrix!$E$22)</f>
        <v>-0.0035361004111443516</v>
      </c>
      <c r="L98">
        <f>Daten!$B$34*(Momente!B98-Momente!C98)+Daten!$B$39*(Momente!G98-Momente!H98)</f>
        <v>0.5247242680296605</v>
      </c>
      <c r="M98">
        <f>Daten!$B$35*(Momente!D98-Momente!E98)+Daten!$B$40*(Momente!I98-Momente!J98)</f>
        <v>-0.16561372220972517</v>
      </c>
    </row>
    <row r="99" spans="1:13" ht="12.75">
      <c r="A99">
        <v>0.94</v>
      </c>
      <c r="B99">
        <f>Matrix!$D$20*COS(Momente!$A99+Matrix!$E$20)</f>
        <v>-4.7195375403514015E-06</v>
      </c>
      <c r="C99">
        <f>Matrix!$D$21*COS(Momente!$A99+Matrix!$E$21)</f>
        <v>-5.363197754089433E-06</v>
      </c>
      <c r="D99">
        <f>-C99*Daten!$B$37</f>
        <v>1.6089593262268296E-05</v>
      </c>
      <c r="E99">
        <f>Matrix!$D$22*COS(Momente!$A99+Matrix!$E$22)</f>
        <v>1.657113955387888E-05</v>
      </c>
      <c r="G99">
        <f>-Matrix!$D$20*Matrix!$B$13*SIN(Momente!$A99+Matrix!$E$20)</f>
        <v>0.0010145581050007013</v>
      </c>
      <c r="H99">
        <f>-Matrix!$D$21*Matrix!$B$13*SIN(Momente!$A99+Matrix!$E$21)</f>
        <v>0.0011529256211251268</v>
      </c>
      <c r="I99">
        <f>-H99*Daten!$B$37</f>
        <v>-0.0034587768633753796</v>
      </c>
      <c r="J99">
        <f>-Matrix!$D$22*Matrix!$B$13*SIN(Momente!$A99+Matrix!$E$22)</f>
        <v>-0.003562294779889334</v>
      </c>
      <c r="L99">
        <f>Daten!$B$34*(Momente!B99-Momente!C99)+Daten!$B$39*(Momente!G99-Momente!H99)</f>
        <v>0.5176622589151836</v>
      </c>
      <c r="M99">
        <f>Daten!$B$35*(Momente!D99-Momente!E99)+Daten!$B$40*(Momente!I99-Momente!J99)</f>
        <v>-0.16338480754542006</v>
      </c>
    </row>
    <row r="100" spans="1:13" ht="12.75">
      <c r="A100">
        <v>0.95</v>
      </c>
      <c r="B100">
        <f>Matrix!$D$20*COS(Momente!$A100+Matrix!$E$20)</f>
        <v>-4.6546811071106876E-06</v>
      </c>
      <c r="C100">
        <f>Matrix!$D$21*COS(Momente!$A100+Matrix!$E$21)</f>
        <v>-5.289496067404905E-06</v>
      </c>
      <c r="D100">
        <f>-C100*Daten!$B$37</f>
        <v>1.5868488202214713E-05</v>
      </c>
      <c r="E100">
        <f>Matrix!$D$22*COS(Momente!$A100+Matrix!$E$22)</f>
        <v>1.6343417028735325E-05</v>
      </c>
      <c r="G100">
        <f>-Matrix!$D$20*Matrix!$B$13*SIN(Momente!$A100+Matrix!$E$20)</f>
        <v>0.0010219169279625864</v>
      </c>
      <c r="H100">
        <f>-Matrix!$D$21*Matrix!$B$13*SIN(Momente!$A100+Matrix!$E$21)</f>
        <v>0.0011612880554620693</v>
      </c>
      <c r="I100">
        <f>-H100*Daten!$B$37</f>
        <v>-0.0034838641663862075</v>
      </c>
      <c r="J100">
        <f>-Matrix!$D$22*Matrix!$B$13*SIN(Momente!$A100+Matrix!$E$22)</f>
        <v>-0.0035881329221248972</v>
      </c>
      <c r="L100">
        <f>Daten!$B$34*(Momente!B100-Momente!C100)+Daten!$B$39*(Momente!G100-Momente!H100)</f>
        <v>0.5105484840061975</v>
      </c>
      <c r="M100">
        <f>Daten!$B$35*(Momente!D100-Momente!E100)+Daten!$B$40*(Momente!I100-Momente!J100)</f>
        <v>-0.16113955453651913</v>
      </c>
    </row>
    <row r="101" spans="1:13" ht="12.75">
      <c r="A101">
        <v>0.96</v>
      </c>
      <c r="B101">
        <f>Matrix!$D$20*COS(Momente!$A101+Matrix!$E$20)</f>
        <v>-4.5893592096381565E-06</v>
      </c>
      <c r="C101">
        <f>Matrix!$D$21*COS(Momente!$A101+Matrix!$E$21)</f>
        <v>-5.215265435521542E-06</v>
      </c>
      <c r="D101">
        <f>-C101*Daten!$B$37</f>
        <v>1.5645796306564623E-05</v>
      </c>
      <c r="E101">
        <f>Matrix!$D$22*COS(Momente!$A101+Matrix!$E$22)</f>
        <v>1.6114060175508363E-05</v>
      </c>
      <c r="G101">
        <f>-Matrix!$D$20*Matrix!$B$13*SIN(Momente!$A101+Matrix!$E$20)</f>
        <v>0.0010291735600832692</v>
      </c>
      <c r="H101">
        <f>-Matrix!$D$21*Matrix!$B$13*SIN(Momente!$A101+Matrix!$E$21)</f>
        <v>0.001169534361961202</v>
      </c>
      <c r="I101">
        <f>-H101*Daten!$B$37</f>
        <v>-0.0035086030858836052</v>
      </c>
      <c r="J101">
        <f>-Matrix!$D$22*Matrix!$B$13*SIN(Momente!$A101+Matrix!$E$22)</f>
        <v>-0.003613612254058348</v>
      </c>
      <c r="L101">
        <f>Daten!$B$34*(Momente!B101-Momente!C101)+Daten!$B$39*(Momente!G101-Momente!H101)</f>
        <v>0.5033836546742674</v>
      </c>
      <c r="M101">
        <f>Daten!$B$35*(Momente!D101-Momente!E101)+Daten!$B$40*(Momente!I101-Momente!J101)</f>
        <v>-0.15887818770644038</v>
      </c>
    </row>
    <row r="102" spans="1:13" ht="12.75">
      <c r="A102">
        <v>0.97</v>
      </c>
      <c r="B102">
        <f>Matrix!$D$20*COS(Momente!$A102+Matrix!$E$20)</f>
        <v>-4.5235783800691155E-06</v>
      </c>
      <c r="C102">
        <f>Matrix!$D$21*COS(Momente!$A102+Matrix!$E$21)</f>
        <v>-5.140513281440666E-06</v>
      </c>
      <c r="D102">
        <f>-C102*Daten!$B$37</f>
        <v>1.5421539844321996E-05</v>
      </c>
      <c r="E102">
        <f>Matrix!$D$22*COS(Momente!$A102+Matrix!$E$22)</f>
        <v>1.588309192969219E-05</v>
      </c>
      <c r="G102">
        <f>-Matrix!$D$20*Matrix!$B$13*SIN(Momente!$A102+Matrix!$E$20)</f>
        <v>0.0010363272757055856</v>
      </c>
      <c r="H102">
        <f>-Matrix!$D$21*Matrix!$B$13*SIN(Momente!$A102+Matrix!$E$21)</f>
        <v>0.0011776637159987469</v>
      </c>
      <c r="I102">
        <f>-H102*Daten!$B$37</f>
        <v>-0.00353299114799624</v>
      </c>
      <c r="J102">
        <f>-Matrix!$D$22*Matrix!$B$13*SIN(Momente!$A102+Matrix!$E$22)</f>
        <v>-0.0036387302277777274</v>
      </c>
      <c r="L102">
        <f>Daten!$B$34*(Momente!B102-Momente!C102)+Daten!$B$39*(Momente!G102-Momente!H102)</f>
        <v>0.4961684873963536</v>
      </c>
      <c r="M102">
        <f>Daten!$B$35*(Momente!D102-Momente!E102)+Daten!$B$40*(Momente!I102-Momente!J102)</f>
        <v>-0.15660093318998994</v>
      </c>
    </row>
    <row r="103" spans="1:13" ht="12.75">
      <c r="A103">
        <v>0.98</v>
      </c>
      <c r="B103">
        <f>Matrix!$D$20*COS(Momente!$A103+Matrix!$E$20)</f>
        <v>-4.457345196431698E-06</v>
      </c>
      <c r="C103">
        <f>Matrix!$D$21*COS(Momente!$A103+Matrix!$E$21)</f>
        <v>-5.0652470803153875E-06</v>
      </c>
      <c r="D103">
        <f>-C103*Daten!$B$37</f>
        <v>1.519574124094616E-05</v>
      </c>
      <c r="E103">
        <f>Matrix!$D$22*COS(Momente!$A103+Matrix!$E$22)</f>
        <v>1.5650535387918916E-05</v>
      </c>
      <c r="G103">
        <f>-Matrix!$D$20*Matrix!$B$13*SIN(Momente!$A103+Matrix!$E$20)</f>
        <v>0.001043377359463935</v>
      </c>
      <c r="H103">
        <f>-Matrix!$D$21*Matrix!$B$13*SIN(Momente!$A103+Matrix!$E$21)</f>
        <v>0.001185675304646076</v>
      </c>
      <c r="I103">
        <f>-H103*Daten!$B$37</f>
        <v>-0.0035570259139382273</v>
      </c>
      <c r="J103">
        <f>-Matrix!$D$22*Matrix!$B$13*SIN(Momente!$A103+Matrix!$E$22)</f>
        <v>-0.0036634843315065937</v>
      </c>
      <c r="L103">
        <f>Daten!$B$34*(Momente!B103-Momente!C103)+Daten!$B$39*(Momente!G103-Momente!H103)</f>
        <v>0.4889037036831732</v>
      </c>
      <c r="M103">
        <f>Daten!$B$35*(Momente!D103-Momente!E103)+Daten!$B$40*(Momente!I103-Momente!J103)</f>
        <v>-0.1543080187107265</v>
      </c>
    </row>
    <row r="104" spans="1:13" ht="12.75">
      <c r="A104">
        <v>0.99</v>
      </c>
      <c r="B104">
        <f>Matrix!$D$20*COS(Momente!$A104+Matrix!$E$20)</f>
        <v>-4.390666281989084E-06</v>
      </c>
      <c r="C104">
        <f>Matrix!$D$21*COS(Momente!$A104+Matrix!$E$21)</f>
        <v>-4.989474358703108E-06</v>
      </c>
      <c r="D104">
        <f>-C104*Daten!$B$37</f>
        <v>1.4968423076109322E-05</v>
      </c>
      <c r="E104">
        <f>Matrix!$D$22*COS(Momente!$A104+Matrix!$E$22)</f>
        <v>1.5416413805648916E-05</v>
      </c>
      <c r="G104">
        <f>-Matrix!$D$20*Matrix!$B$13*SIN(Momente!$A104+Matrix!$E$20)</f>
        <v>0.0010503231063558158</v>
      </c>
      <c r="H104">
        <f>-Matrix!$D$21*Matrix!$B$13*SIN(Momente!$A104+Matrix!$E$21)</f>
        <v>0.0011935683267509992</v>
      </c>
      <c r="I104">
        <f>-H104*Daten!$B$37</f>
        <v>-0.003580704980252997</v>
      </c>
      <c r="J104">
        <f>-Matrix!$D$22*Matrix!$B$13*SIN(Momente!$A104+Matrix!$E$22)</f>
        <v>-0.0036878720898552027</v>
      </c>
      <c r="L104">
        <f>Daten!$B$34*(Momente!B104-Momente!C104)+Daten!$B$39*(Momente!G104-Momente!H104)</f>
        <v>0.4815900300070431</v>
      </c>
      <c r="M104">
        <f>Daten!$B$35*(Momente!D104-Momente!E104)+Daten!$B$40*(Momente!I104-Momente!J104)</f>
        <v>-0.1519996735581752</v>
      </c>
    </row>
    <row r="105" spans="1:13" ht="12.75">
      <c r="A105">
        <v>1</v>
      </c>
      <c r="B105">
        <f>Matrix!$D$20*COS(Momente!$A105+Matrix!$E$20)</f>
        <v>-4.323548304577147E-06</v>
      </c>
      <c r="C105">
        <f>Matrix!$D$21*COS(Momente!$A105+Matrix!$E$21)</f>
        <v>-4.91320269381284E-06</v>
      </c>
      <c r="D105">
        <f>-C105*Daten!$B$37</f>
        <v>1.4739608081438519E-05</v>
      </c>
      <c r="E105">
        <f>Matrix!$D$22*COS(Momente!$A105+Matrix!$E$22)</f>
        <v>1.5180750594845327E-05</v>
      </c>
      <c r="G105">
        <f>-Matrix!$D$20*Matrix!$B$13*SIN(Momente!$A105+Matrix!$E$20)</f>
        <v>0.0010571638218123272</v>
      </c>
      <c r="H105">
        <f>-Matrix!$D$21*Matrix!$B$13*SIN(Momente!$A105+Matrix!$E$21)</f>
        <v>0.0012013419930178842</v>
      </c>
      <c r="I105">
        <f>-H105*Daten!$B$37</f>
        <v>-0.003604025979053652</v>
      </c>
      <c r="J105">
        <f>-Matrix!$D$22*Matrix!$B$13*SIN(Momente!$A105+Matrix!$E$22)</f>
        <v>-0.0037118910640680427</v>
      </c>
      <c r="L105">
        <f>Daten!$B$34*(Momente!B105-Momente!C105)+Daten!$B$39*(Momente!G105-Momente!H105)</f>
        <v>0.47422819772923624</v>
      </c>
      <c r="M105">
        <f>Daten!$B$35*(Momente!D105-Momente!E105)+Daten!$B$40*(Momente!I105-Momente!J105)</f>
        <v>-0.14967612856493626</v>
      </c>
    </row>
    <row r="106" spans="1:13" ht="12.75">
      <c r="A106">
        <v>1.01</v>
      </c>
      <c r="B106">
        <f>Matrix!$D$20*COS(Momente!$A106+Matrix!$E$20)</f>
        <v>-4.255997975937699E-06</v>
      </c>
      <c r="C106">
        <f>Matrix!$D$21*COS(Momente!$A106+Matrix!$E$21)</f>
        <v>-4.836439712747513E-06</v>
      </c>
      <c r="D106">
        <f>-C106*Daten!$B$37</f>
        <v>1.4509319138242538E-05</v>
      </c>
      <c r="E106">
        <f>Matrix!$D$22*COS(Momente!$A106+Matrix!$E$22)</f>
        <v>1.4943569321632829E-05</v>
      </c>
      <c r="G106">
        <f>-Matrix!$D$20*Matrix!$B$13*SIN(Momente!$A106+Matrix!$E$20)</f>
        <v>0.0010638988217676244</v>
      </c>
      <c r="H106">
        <f>-Matrix!$D$21*Matrix!$B$13*SIN(Momente!$A106+Matrix!$E$21)</f>
        <v>0.0012089955260865823</v>
      </c>
      <c r="I106">
        <f>-H106*Daten!$B$37</f>
        <v>-0.0036269865782597465</v>
      </c>
      <c r="J106">
        <f>-Matrix!$D$22*Matrix!$B$13*SIN(Momente!$A106+Matrix!$E$22)</f>
        <v>-0.0037355388522677083</v>
      </c>
      <c r="L106">
        <f>Daten!$B$34*(Momente!B106-Momente!C106)+Daten!$B$39*(Momente!G106-Momente!H106)</f>
        <v>0.466818943026845</v>
      </c>
      <c r="M106">
        <f>Daten!$B$35*(Momente!D106-Momente!E106)+Daten!$B$40*(Momente!I106-Momente!J106)</f>
        <v>-0.14733761608356732</v>
      </c>
    </row>
    <row r="107" spans="1:13" ht="12.75">
      <c r="A107">
        <v>1.02</v>
      </c>
      <c r="B107">
        <f>Matrix!$D$20*COS(Momente!$A107+Matrix!$E$20)</f>
        <v>-4.188022051047309E-06</v>
      </c>
      <c r="C107">
        <f>Matrix!$D$21*COS(Momente!$A107+Matrix!$E$21)</f>
        <v>-4.7591930917412645E-06</v>
      </c>
      <c r="D107">
        <f>-C107*Daten!$B$37</f>
        <v>1.4277579275223791E-05</v>
      </c>
      <c r="E107">
        <f>Matrix!$D$22*COS(Momente!$A107+Matrix!$E$22)</f>
        <v>1.4704893703941103E-05</v>
      </c>
      <c r="G107">
        <f>-Matrix!$D$20*Matrix!$B$13*SIN(Momente!$A107+Matrix!$E$20)</f>
        <v>0.0010705274327273244</v>
      </c>
      <c r="H107">
        <f>-Matrix!$D$21*Matrix!$B$13*SIN(Momente!$A107+Matrix!$E$21)</f>
        <v>0.001216528160610165</v>
      </c>
      <c r="I107">
        <f>-H107*Daten!$B$37</f>
        <v>-0.0036495844818304948</v>
      </c>
      <c r="J107">
        <f>-Matrix!$D$22*Matrix!$B$13*SIN(Momente!$A107+Matrix!$E$22)</f>
        <v>-0.0037588130896950857</v>
      </c>
      <c r="L107">
        <f>Daten!$B$34*(Momente!B107-Momente!C107)+Daten!$B$39*(Momente!G107-Momente!H107)</f>
        <v>0.45936300681916575</v>
      </c>
      <c r="M107">
        <f>Daten!$B$35*(Momente!D107-Momente!E107)+Daten!$B$40*(Momente!I107-Momente!J107)</f>
        <v>-0.14498436996337247</v>
      </c>
    </row>
    <row r="108" spans="1:13" ht="12.75">
      <c r="A108">
        <v>1.03</v>
      </c>
      <c r="B108">
        <f>Matrix!$D$20*COS(Momente!$A108+Matrix!$E$20)</f>
        <v>-4.119627327441816E-06</v>
      </c>
      <c r="C108">
        <f>Matrix!$D$21*COS(Momente!$A108+Matrix!$E$21)</f>
        <v>-4.6814705553918154E-06</v>
      </c>
      <c r="D108">
        <f>-C108*Daten!$B$37</f>
        <v>1.4044411666175444E-05</v>
      </c>
      <c r="E108">
        <f>Matrix!$D$22*COS(Momente!$A108+Matrix!$E$22)</f>
        <v>1.4464747609133021E-05</v>
      </c>
      <c r="G108">
        <f>-Matrix!$D$20*Matrix!$B$13*SIN(Momente!$A108+Matrix!$E$20)</f>
        <v>0.0010770489918358554</v>
      </c>
      <c r="H108">
        <f>-Matrix!$D$21*Matrix!$B$13*SIN(Momente!$A108+Matrix!$E$21)</f>
        <v>0.0012239391433314572</v>
      </c>
      <c r="I108">
        <f>-H108*Daten!$B$37</f>
        <v>-0.0036718174299943712</v>
      </c>
      <c r="J108">
        <f>-Matrix!$D$22*Matrix!$B$13*SIN(Momente!$A108+Matrix!$E$22)</f>
        <v>-0.0037817114489458272</v>
      </c>
      <c r="L108">
        <f>Daten!$B$34*(Momente!B108-Momente!C108)+Daten!$B$39*(Momente!G108-Momente!H108)</f>
        <v>0.4518611346936049</v>
      </c>
      <c r="M108">
        <f>Daten!$B$35*(Momente!D108-Momente!E108)+Daten!$B$40*(Momente!I108-Momente!J108)</f>
        <v>-0.14261662552700857</v>
      </c>
    </row>
    <row r="109" spans="1:13" ht="12.75">
      <c r="A109">
        <v>1.04</v>
      </c>
      <c r="B109">
        <f>Matrix!$D$20*COS(Momente!$A109+Matrix!$E$20)</f>
        <v>-4.0508206445365955E-06</v>
      </c>
      <c r="C109">
        <f>Matrix!$D$21*COS(Momente!$A109+Matrix!$E$21)</f>
        <v>-4.6032798758880475E-06</v>
      </c>
      <c r="D109">
        <f>-C109*Daten!$B$37</f>
        <v>1.3809839627664141E-05</v>
      </c>
      <c r="E109">
        <f>Matrix!$D$22*COS(Momente!$A109+Matrix!$E$22)</f>
        <v>1.4223155051617942E-05</v>
      </c>
      <c r="G109">
        <f>-Matrix!$D$20*Matrix!$B$13*SIN(Momente!$A109+Matrix!$E$20)</f>
        <v>0.0010834628469427398</v>
      </c>
      <c r="H109">
        <f>-Matrix!$D$21*Matrix!$B$13*SIN(Momente!$A109+Matrix!$E$21)</f>
        <v>0.0012312277331583616</v>
      </c>
      <c r="I109">
        <f>-H109*Daten!$B$37</f>
        <v>-0.003693683199475084</v>
      </c>
      <c r="J109">
        <f>-Matrix!$D$22*Matrix!$B$13*SIN(Momente!$A109+Matrix!$E$22)</f>
        <v>-0.00380423164020309</v>
      </c>
      <c r="L109">
        <f>Daten!$B$34*(Momente!B109-Momente!C109)+Daten!$B$39*(Momente!G109-Momente!H109)</f>
        <v>0.44431407683112584</v>
      </c>
      <c r="M109">
        <f>Daten!$B$35*(Momente!D109-Momente!E109)+Daten!$B$40*(Momente!I109-Momente!J109)</f>
        <v>-0.14023461954693014</v>
      </c>
    </row>
    <row r="110" spans="1:13" ht="12.75">
      <c r="A110">
        <v>1.05</v>
      </c>
      <c r="B110">
        <f>Matrix!$D$20*COS(Momente!$A110+Matrix!$E$20)</f>
        <v>-3.981608882942594E-06</v>
      </c>
      <c r="C110">
        <f>Matrix!$D$21*COS(Momente!$A110+Matrix!$E$21)</f>
        <v>-4.524628872232743E-06</v>
      </c>
      <c r="D110">
        <f>-C110*Daten!$B$37</f>
        <v>1.3573886616698227E-05</v>
      </c>
      <c r="E110">
        <f>Matrix!$D$22*COS(Momente!$A110+Matrix!$E$22)</f>
        <v>1.398014019045029E-05</v>
      </c>
      <c r="G110">
        <f>-Matrix!$D$20*Matrix!$B$13*SIN(Momente!$A110+Matrix!$E$20)</f>
        <v>0.0010897683566678128</v>
      </c>
      <c r="H110">
        <f>-Matrix!$D$21*Matrix!$B$13*SIN(Momente!$A110+Matrix!$E$21)</f>
        <v>0.0012383932012379698</v>
      </c>
      <c r="I110">
        <f>-H110*Daten!$B$37</f>
        <v>-0.003715179603713909</v>
      </c>
      <c r="J110">
        <f>-Matrix!$D$22*Matrix!$B$13*SIN(Momente!$A110+Matrix!$E$22)</f>
        <v>-0.0038263714114665152</v>
      </c>
      <c r="L110">
        <f>Daten!$B$34*(Momente!B110-Momente!C110)+Daten!$B$39*(Momente!G110-Momente!H110)</f>
        <v>0.4367225879312228</v>
      </c>
      <c r="M110">
        <f>Daten!$B$35*(Momente!D110-Momente!E110)+Daten!$B$40*(Momente!I110-Momente!J110)</f>
        <v>-0.13783859022176054</v>
      </c>
    </row>
    <row r="111" spans="1:13" ht="12.75">
      <c r="A111">
        <v>1.06</v>
      </c>
      <c r="B111">
        <f>Matrix!$D$20*COS(Momente!$A111+Matrix!$E$20)</f>
        <v>-3.911998963778288E-06</v>
      </c>
      <c r="C111">
        <f>Matrix!$D$21*COS(Momente!$A111+Matrix!$E$21)</f>
        <v>-4.44552540946072E-06</v>
      </c>
      <c r="D111">
        <f>-C111*Daten!$B$37</f>
        <v>1.3336576228382158E-05</v>
      </c>
      <c r="E111">
        <f>Matrix!$D$22*COS(Momente!$A111+Matrix!$E$22)</f>
        <v>1.373572732691367E-05</v>
      </c>
      <c r="G111">
        <f>-Matrix!$D$20*Matrix!$B$13*SIN(Momente!$A111+Matrix!$E$20)</f>
        <v>0.0010959648904653569</v>
      </c>
      <c r="H111">
        <f>-Matrix!$D$21*Matrix!$B$13*SIN(Momente!$A111+Matrix!$E$21)</f>
        <v>0.0012454348310294457</v>
      </c>
      <c r="I111">
        <f>-H111*Daten!$B$37</f>
        <v>-0.0037363044930883364</v>
      </c>
      <c r="J111">
        <f>-Matrix!$D$22*Matrix!$B$13*SIN(Momente!$A111+Matrix!$E$22)</f>
        <v>-0.003848128548777425</v>
      </c>
      <c r="L111">
        <f>Daten!$B$34*(Momente!B111-Momente!C111)+Daten!$B$39*(Momente!G111-Momente!H111)</f>
        <v>0.42908742713646114</v>
      </c>
      <c r="M111">
        <f>Daten!$B$35*(Momente!D111-Momente!E111)+Daten!$B$40*(Momente!I111-Momente!J111)</f>
        <v>-0.13542877715244084</v>
      </c>
    </row>
    <row r="112" spans="1:13" ht="12.75">
      <c r="A112">
        <v>1.07</v>
      </c>
      <c r="B112">
        <f>Matrix!$D$20*COS(Momente!$A112+Matrix!$E$20)</f>
        <v>-3.8419978479776E-06</v>
      </c>
      <c r="C112">
        <f>Matrix!$D$21*COS(Momente!$A112+Matrix!$E$21)</f>
        <v>-4.365977397852351E-06</v>
      </c>
      <c r="D112">
        <f>-C112*Daten!$B$37</f>
        <v>1.309793219355705E-05</v>
      </c>
      <c r="E112">
        <f>Matrix!$D$22*COS(Momente!$A112+Matrix!$E$22)</f>
        <v>1.3489940902090762E-05</v>
      </c>
      <c r="G112">
        <f>-Matrix!$D$20*Matrix!$B$13*SIN(Momente!$A112+Matrix!$E$20)</f>
        <v>0.0011020518286871546</v>
      </c>
      <c r="H112">
        <f>-Matrix!$D$21*Matrix!$B$13*SIN(Momente!$A112+Matrix!$E$21)</f>
        <v>0.0012523519183756768</v>
      </c>
      <c r="I112">
        <f>-H112*Daten!$B$37</f>
        <v>-0.00375705575512703</v>
      </c>
      <c r="J112">
        <f>-Matrix!$D$22*Matrix!$B$13*SIN(Momente!$A112+Matrix!$E$22)</f>
        <v>-0.0038695008764402213</v>
      </c>
      <c r="L112">
        <f>Daten!$B$34*(Momente!B112-Momente!C112)+Daten!$B$39*(Momente!G112-Momente!H112)</f>
        <v>0.42140935795655793</v>
      </c>
      <c r="M112">
        <f>Daten!$B$35*(Momente!D112-Momente!E112)+Daten!$B$40*(Momente!I112-Momente!J112)</f>
        <v>-0.13300542131825496</v>
      </c>
    </row>
    <row r="113" spans="1:13" ht="12.75">
      <c r="A113">
        <v>1.08</v>
      </c>
      <c r="B113">
        <f>Matrix!$D$20*COS(Momente!$A113+Matrix!$E$20)</f>
        <v>-3.771612535593768E-06</v>
      </c>
      <c r="C113">
        <f>Matrix!$D$21*COS(Momente!$A113+Matrix!$E$21)</f>
        <v>-4.285992792142499E-06</v>
      </c>
      <c r="D113">
        <f>-C113*Daten!$B$37</f>
        <v>1.2857978376427496E-05</v>
      </c>
      <c r="E113">
        <f>Matrix!$D$22*COS(Momente!$A113+Matrix!$E$22)</f>
        <v>1.3242805494419223E-05</v>
      </c>
      <c r="G113">
        <f>-Matrix!$D$20*Matrix!$B$13*SIN(Momente!$A113+Matrix!$E$20)</f>
        <v>0.0011080285626444573</v>
      </c>
      <c r="H113">
        <f>-Matrix!$D$21*Matrix!$B$13*SIN(Momente!$A113+Matrix!$E$21)</f>
        <v>0.0012591437715736937</v>
      </c>
      <c r="I113">
        <f>-H113*Daten!$B$37</f>
        <v>-0.0037774313147210807</v>
      </c>
      <c r="J113">
        <f>-Matrix!$D$22*Matrix!$B$13*SIN(Momente!$A113+Matrix!$E$22)</f>
        <v>-0.003890486257239946</v>
      </c>
      <c r="L113">
        <f>Daten!$B$34*(Momente!B113-Momente!C113)+Daten!$B$39*(Momente!G113-Momente!H113)</f>
        <v>0.41368914819203256</v>
      </c>
      <c r="M113">
        <f>Daten!$B$35*(Momente!D113-Momente!E113)+Daten!$B$40*(Momente!I113-Momente!J113)</f>
        <v>-0.1305687650527739</v>
      </c>
    </row>
    <row r="114" spans="1:13" ht="12.75">
      <c r="A114">
        <v>1.09</v>
      </c>
      <c r="B114">
        <f>Matrix!$D$20*COS(Momente!$A114+Matrix!$E$20)</f>
        <v>-3.700850065099376E-06</v>
      </c>
      <c r="C114">
        <f>Matrix!$D$21*COS(Momente!$A114+Matrix!$E$21)</f>
        <v>-4.205579590725081E-06</v>
      </c>
      <c r="D114">
        <f>-C114*Daten!$B$37</f>
        <v>1.2616738772175241E-05</v>
      </c>
      <c r="E114">
        <f>Matrix!$D$22*COS(Momente!$A114+Matrix!$E$22)</f>
        <v>1.2994345817233878E-05</v>
      </c>
      <c r="G114">
        <f>-Matrix!$D$20*Matrix!$B$13*SIN(Momente!$A114+Matrix!$E$20)</f>
        <v>0.00111389449466885</v>
      </c>
      <c r="H114">
        <f>-Matrix!$D$21*Matrix!$B$13*SIN(Momente!$A114+Matrix!$E$21)</f>
        <v>0.0012658097114438363</v>
      </c>
      <c r="I114">
        <f>-H114*Daten!$B$37</f>
        <v>-0.0037974291343315083</v>
      </c>
      <c r="J114">
        <f>-Matrix!$D$22*Matrix!$B$13*SIN(Momente!$A114+Matrix!$E$22)</f>
        <v>-0.003911082592656008</v>
      </c>
      <c r="L114">
        <f>Daten!$B$34*(Momente!B114-Momente!C114)+Daten!$B$39*(Momente!G114-Momente!H114)</f>
        <v>0.4059275698574276</v>
      </c>
      <c r="M114">
        <f>Daten!$B$35*(Momente!D114-Momente!E114)+Daten!$B$40*(Momente!I114-Momente!J114)</f>
        <v>-0.1281190520195959</v>
      </c>
    </row>
    <row r="115" spans="1:13" ht="12.75">
      <c r="A115">
        <v>1.1</v>
      </c>
      <c r="B115">
        <f>Matrix!$D$20*COS(Momente!$A115+Matrix!$E$20)</f>
        <v>-3.629717512682506E-06</v>
      </c>
      <c r="C115">
        <f>Matrix!$D$21*COS(Momente!$A115+Matrix!$E$21)</f>
        <v>-4.124745834853229E-06</v>
      </c>
      <c r="D115">
        <f>-C115*Daten!$B$37</f>
        <v>1.2374237504559684E-05</v>
      </c>
      <c r="E115">
        <f>Matrix!$D$22*COS(Momente!$A115+Matrix!$E$22)</f>
        <v>1.2744586716295396E-05</v>
      </c>
      <c r="G115">
        <f>-Matrix!$D$20*Matrix!$B$13*SIN(Momente!$A115+Matrix!$E$20)</f>
        <v>0.0011196490381720175</v>
      </c>
      <c r="H115">
        <f>-Matrix!$D$21*Matrix!$B$13*SIN(Momente!$A115+Matrix!$E$21)</f>
        <v>0.001272349071397672</v>
      </c>
      <c r="I115">
        <f>-H115*Daten!$B$37</f>
        <v>-0.0038170472141930154</v>
      </c>
      <c r="J115">
        <f>-Matrix!$D$22*Matrix!$B$13*SIN(Momente!$A115+Matrix!$E$22)</f>
        <v>-0.00393128782307203</v>
      </c>
      <c r="L115">
        <f>Daten!$B$34*(Momente!B115-Momente!C115)+Daten!$B$39*(Momente!G115-Momente!H115)</f>
        <v>0.39812539910410855</v>
      </c>
      <c r="M115">
        <f>Daten!$B$35*(Momente!D115-Momente!E115)+Daten!$B$40*(Momente!I115-Momente!J115)</f>
        <v>-0.12565652718798184</v>
      </c>
    </row>
    <row r="116" spans="1:13" ht="12.75">
      <c r="A116">
        <v>1.11</v>
      </c>
      <c r="B116">
        <f>Matrix!$D$20*COS(Momente!$A116+Matrix!$E$20)</f>
        <v>-3.5582219915391156E-06</v>
      </c>
      <c r="C116">
        <f>Matrix!$D$21*COS(Momente!$A116+Matrix!$E$21)</f>
        <v>-4.043499607835161E-06</v>
      </c>
      <c r="D116">
        <f>-C116*Daten!$B$37</f>
        <v>1.2130498823505482E-05</v>
      </c>
      <c r="E116">
        <f>Matrix!$D$22*COS(Momente!$A116+Matrix!$E$22)</f>
        <v>1.2493553167305736E-05</v>
      </c>
      <c r="G116">
        <f>-Matrix!$D$20*Matrix!$B$13*SIN(Momente!$A116+Matrix!$E$20)</f>
        <v>0.0011252916177044066</v>
      </c>
      <c r="H116">
        <f>-Matrix!$D$21*Matrix!$B$13*SIN(Momente!$A116+Matrix!$E$21)</f>
        <v>0.001278761197504656</v>
      </c>
      <c r="I116">
        <f>-H116*Daten!$B$37</f>
        <v>-0.003836283592513968</v>
      </c>
      <c r="J116">
        <f>-Matrix!$D$22*Matrix!$B$13*SIN(Momente!$A116+Matrix!$E$22)</f>
        <v>-0.0039510999279818056</v>
      </c>
      <c r="L116">
        <f>Daten!$B$34*(Momente!B116-Momente!C116)+Daten!$B$39*(Momente!G116-Momente!H116)</f>
        <v>0.3902834161426491</v>
      </c>
      <c r="M116">
        <f>Daten!$B$35*(Momente!D116-Momente!E116)+Daten!$B$40*(Momente!I116-Momente!J116)</f>
        <v>-0.123181436808368</v>
      </c>
    </row>
    <row r="117" spans="1:13" ht="12.75">
      <c r="A117">
        <v>1.12</v>
      </c>
      <c r="B117">
        <f>Matrix!$D$20*COS(Momente!$A117+Matrix!$E$20)</f>
        <v>-3.486370651161753E-06</v>
      </c>
      <c r="C117">
        <f>Matrix!$D$21*COS(Momente!$A117+Matrix!$E$21)</f>
        <v>-3.961849034225889E-06</v>
      </c>
      <c r="D117">
        <f>-C117*Daten!$B$37</f>
        <v>1.1885547102677664E-05</v>
      </c>
      <c r="E117">
        <f>Matrix!$D$22*COS(Momente!$A117+Matrix!$E$22)</f>
        <v>1.2241270273410606E-05</v>
      </c>
      <c r="G117">
        <f>-Matrix!$D$20*Matrix!$B$13*SIN(Momente!$A117+Matrix!$E$20)</f>
        <v>0.0011308216690127642</v>
      </c>
      <c r="H117">
        <f>-Matrix!$D$21*Matrix!$B$13*SIN(Momente!$A117+Matrix!$E$21)</f>
        <v>0.00128504544855752</v>
      </c>
      <c r="I117">
        <f>-H117*Daten!$B$37</f>
        <v>-0.0038551363456725595</v>
      </c>
      <c r="J117">
        <f>-Matrix!$D$22*Matrix!$B$13*SIN(Momente!$A117+Matrix!$E$22)</f>
        <v>-0.003970516926191357</v>
      </c>
      <c r="L117">
        <f>Daten!$B$34*(Momente!B117-Momente!C117)+Daten!$B$39*(Momente!G117-Momente!H117)</f>
        <v>0.38240240516481105</v>
      </c>
      <c r="M117">
        <f>Daten!$B$35*(Momente!D117-Momente!E117)+Daten!$B$40*(Momente!I117-Momente!J117)</f>
        <v>-0.12069402838771794</v>
      </c>
    </row>
    <row r="118" spans="1:13" ht="12.75">
      <c r="A118">
        <v>1.13</v>
      </c>
      <c r="B118">
        <f>Matrix!$D$20*COS(Momente!$A118+Matrix!$E$20)</f>
        <v>-3.414170676624573E-06</v>
      </c>
      <c r="C118">
        <f>Matrix!$D$21*COS(Momente!$A118+Matrix!$E$21)</f>
        <v>-3.879802279014723E-06</v>
      </c>
      <c r="D118">
        <f>-C118*Daten!$B$37</f>
        <v>1.1639406837044168E-05</v>
      </c>
      <c r="E118">
        <f>Matrix!$D$22*COS(Momente!$A118+Matrix!$E$22)</f>
        <v>1.1987763262689164E-05</v>
      </c>
      <c r="G118">
        <f>-Matrix!$D$20*Matrix!$B$13*SIN(Momente!$A118+Matrix!$E$20)</f>
        <v>0.001136238639096569</v>
      </c>
      <c r="H118">
        <f>-Matrix!$D$21*Matrix!$B$13*SIN(Momente!$A118+Matrix!$E$21)</f>
        <v>0.0012912011961363958</v>
      </c>
      <c r="I118">
        <f>-H118*Daten!$B$37</f>
        <v>-0.003873603588409187</v>
      </c>
      <c r="J118">
        <f>-Matrix!$D$22*Matrix!$B$13*SIN(Momente!$A118+Matrix!$E$22)</f>
        <v>-0.00398953687601704</v>
      </c>
      <c r="L118">
        <f>Daten!$B$34*(Momente!B118-Momente!C118)+Daten!$B$39*(Momente!G118-Momente!H118)</f>
        <v>0.3744831542651236</v>
      </c>
      <c r="M118">
        <f>Daten!$B$35*(Momente!D118-Momente!E118)+Daten!$B$40*(Momente!I118-Momente!J118)</f>
        <v>-0.11819455066480873</v>
      </c>
    </row>
    <row r="119" spans="1:13" ht="12.75">
      <c r="A119">
        <v>1.14</v>
      </c>
      <c r="B119">
        <f>Matrix!$D$20*COS(Momente!$A119+Matrix!$E$20)</f>
        <v>-3.3416292878648638E-06</v>
      </c>
      <c r="C119">
        <f>Matrix!$D$21*COS(Momente!$A119+Matrix!$E$21)</f>
        <v>-3.7973675468088145E-06</v>
      </c>
      <c r="D119">
        <f>-C119*Daten!$B$37</f>
        <v>1.1392102640426442E-05</v>
      </c>
      <c r="E119">
        <f>Matrix!$D$22*COS(Momente!$A119+Matrix!$E$22)</f>
        <v>1.1733057485631218E-05</v>
      </c>
      <c r="G119">
        <f>-Matrix!$D$20*Matrix!$B$13*SIN(Momente!$A119+Matrix!$E$20)</f>
        <v>0.0011415419862633265</v>
      </c>
      <c r="H119">
        <f>-Matrix!$D$21*Matrix!$B$13*SIN(Momente!$A119+Matrix!$E$21)</f>
        <v>0.0012972278246716552</v>
      </c>
      <c r="I119">
        <f>-H119*Daten!$B$37</f>
        <v>-0.003891683474014965</v>
      </c>
      <c r="J119">
        <f>-Matrix!$D$22*Matrix!$B$13*SIN(Momente!$A119+Matrix!$E$22)</f>
        <v>-0.004008157875479726</v>
      </c>
      <c r="L119">
        <f>Daten!$B$34*(Momente!B119-Momente!C119)+Daten!$B$39*(Momente!G119-Momente!H119)</f>
        <v>0.36652645536207823</v>
      </c>
      <c r="M119">
        <f>Daten!$B$35*(Momente!D119-Momente!E119)+Daten!$B$40*(Momente!I119-Momente!J119)</f>
        <v>-0.11568325358532612</v>
      </c>
    </row>
    <row r="120" spans="1:13" ht="12.75">
      <c r="A120">
        <v>1.15</v>
      </c>
      <c r="B120">
        <f>Matrix!$D$20*COS(Momente!$A120+Matrix!$E$20)</f>
        <v>-3.2687537389610428E-06</v>
      </c>
      <c r="C120">
        <f>Matrix!$D$21*COS(Momente!$A120+Matrix!$E$21)</f>
        <v>-3.714553081012679E-06</v>
      </c>
      <c r="D120">
        <f>-C120*Daten!$B$37</f>
        <v>1.1143659243038036E-05</v>
      </c>
      <c r="E120">
        <f>Matrix!$D$22*COS(Momente!$A120+Matrix!$E$22)</f>
        <v>1.1477178412602223E-05</v>
      </c>
      <c r="G120">
        <f>-Matrix!$D$20*Matrix!$B$13*SIN(Momente!$A120+Matrix!$E$20)</f>
        <v>0.0011467311801827398</v>
      </c>
      <c r="H120">
        <f>-Matrix!$D$21*Matrix!$B$13*SIN(Momente!$A120+Matrix!$E$21)</f>
        <v>0.0013031247315054677</v>
      </c>
      <c r="I120">
        <f>-H120*Daten!$B$37</f>
        <v>-0.003909374194516402</v>
      </c>
      <c r="J120">
        <f>-Matrix!$D$22*Matrix!$B$13*SIN(Momente!$A120+Matrix!$E$22)</f>
        <v>-0.004026378062494984</v>
      </c>
      <c r="L120">
        <f>Daten!$B$34*(Momente!B120-Momente!C120)+Daten!$B$39*(Momente!G120-Momente!H120)</f>
        <v>0.3585331041189335</v>
      </c>
      <c r="M120">
        <f>Daten!$B$35*(Momente!D120-Momente!E120)+Daten!$B$40*(Momente!I120-Momente!J120)</f>
        <v>-0.1131603882768954</v>
      </c>
    </row>
    <row r="121" spans="1:13" ht="12.75">
      <c r="A121">
        <v>1.16</v>
      </c>
      <c r="B121">
        <f>Matrix!$D$20*COS(Momente!$A121+Matrix!$E$20)</f>
        <v>-3.1955513174072855E-06</v>
      </c>
      <c r="C121">
        <f>Matrix!$D$21*COS(Momente!$A121+Matrix!$E$21)</f>
        <v>-3.6313671630039015E-06</v>
      </c>
      <c r="D121">
        <f>-C121*Daten!$B$37</f>
        <v>1.0894101489011703E-05</v>
      </c>
      <c r="E121">
        <f>Matrix!$D$22*COS(Momente!$A121+Matrix!$E$22)</f>
        <v>1.1220151631296252E-05</v>
      </c>
      <c r="G121">
        <f>-Matrix!$D$20*Matrix!$B$13*SIN(Momente!$A121+Matrix!$E$20)</f>
        <v>0.0011518057019397406</v>
      </c>
      <c r="H121">
        <f>-Matrix!$D$21*Matrix!$B$13*SIN(Momente!$A121+Matrix!$E$21)</f>
        <v>0.0013088913269520628</v>
      </c>
      <c r="I121">
        <f>-H121*Daten!$B$37</f>
        <v>-0.003926673980856188</v>
      </c>
      <c r="J121">
        <f>-Matrix!$D$22*Matrix!$B$13*SIN(Momente!$A121+Matrix!$E$22)</f>
        <v>-0.0040441956150592965</v>
      </c>
      <c r="L121">
        <f>Daten!$B$34*(Momente!B121-Momente!C121)+Daten!$B$39*(Momente!G121-Momente!H121)</f>
        <v>0.3505038998641542</v>
      </c>
      <c r="M121">
        <f>Daten!$B$35*(Momente!D121-Momente!E121)+Daten!$B$40*(Momente!I121-Momente!J121)</f>
        <v>-0.11062620702392888</v>
      </c>
    </row>
    <row r="122" spans="1:13" ht="12.75">
      <c r="A122">
        <v>1.17</v>
      </c>
      <c r="B122">
        <f>Matrix!$D$20*COS(Momente!$A122+Matrix!$E$20)</f>
        <v>-3.122029343384737E-06</v>
      </c>
      <c r="C122">
        <f>Matrix!$D$21*COS(Momente!$A122+Matrix!$E$21)</f>
        <v>-3.547818111304952E-06</v>
      </c>
      <c r="D122">
        <f>-C122*Daten!$B$37</f>
        <v>1.0643454333914855E-05</v>
      </c>
      <c r="E122">
        <f>Matrix!$D$22*COS(Momente!$A122+Matrix!$E$22)</f>
        <v>1.0962002844177247E-05</v>
      </c>
      <c r="G122">
        <f>-Matrix!$D$20*Matrix!$B$13*SIN(Momente!$A122+Matrix!$E$20)</f>
        <v>0.0011567650440863825</v>
      </c>
      <c r="H122">
        <f>-Matrix!$D$21*Matrix!$B$13*SIN(Momente!$A122+Matrix!$E$21)</f>
        <v>0.0013145270343567017</v>
      </c>
      <c r="I122">
        <f>-H122*Daten!$B$37</f>
        <v>-0.003943581103070104</v>
      </c>
      <c r="J122">
        <f>-Matrix!$D$22*Matrix!$B$13*SIN(Momente!$A122+Matrix!$E$22)</f>
        <v>-0.004061608751432255</v>
      </c>
      <c r="L122">
        <f>Daten!$B$34*(Momente!B122-Momente!C122)+Daten!$B$39*(Momente!G122-Momente!H122)</f>
        <v>0.3424396455114745</v>
      </c>
      <c r="M122">
        <f>Daten!$B$35*(Momente!D122-Momente!E122)+Daten!$B$40*(Momente!I122-Momente!J122)</f>
        <v>-0.1080809632424487</v>
      </c>
    </row>
    <row r="123" spans="1:13" ht="12.75">
      <c r="A123">
        <v>1.18</v>
      </c>
      <c r="B123">
        <f>Matrix!$D$20*COS(Momente!$A123+Matrix!$E$20)</f>
        <v>-3.048195169029533E-06</v>
      </c>
      <c r="C123">
        <f>Matrix!$D$21*COS(Momente!$A123+Matrix!$E$21)</f>
        <v>-3.4639142807513776E-06</v>
      </c>
      <c r="D123">
        <f>-C123*Daten!$B$37</f>
        <v>1.0391742842254132E-05</v>
      </c>
      <c r="E123">
        <f>Matrix!$D$22*COS(Momente!$A123+Matrix!$E$22)</f>
        <v>1.0702757865908796E-05</v>
      </c>
      <c r="G123">
        <f>-Matrix!$D$20*Matrix!$B$13*SIN(Momente!$A123+Matrix!$E$20)</f>
        <v>0.001161608710692583</v>
      </c>
      <c r="H123">
        <f>-Matrix!$D$21*Matrix!$B$13*SIN(Momente!$A123+Matrix!$E$21)</f>
        <v>0.0013200312901533405</v>
      </c>
      <c r="I123">
        <f>-H123*Daten!$B$37</f>
        <v>-0.003960093870460021</v>
      </c>
      <c r="J123">
        <f>-Matrix!$D$22*Matrix!$B$13*SIN(Momente!$A123+Matrix!$E$22)</f>
        <v>-0.004078615730314733</v>
      </c>
      <c r="L123">
        <f>Daten!$B$34*(Momente!B123-Momente!C123)+Daten!$B$39*(Momente!G123-Momente!H123)</f>
        <v>0.3343411474796086</v>
      </c>
      <c r="M123">
        <f>Daten!$B$35*(Momente!D123-Momente!E123)+Daten!$B$40*(Momente!I123-Momente!J123)</f>
        <v>-0.10552491145471127</v>
      </c>
    </row>
    <row r="124" spans="1:13" ht="12.75">
      <c r="A124">
        <v>1.19</v>
      </c>
      <c r="B124">
        <f>Matrix!$D$20*COS(Momente!$A124+Matrix!$E$20)</f>
        <v>-2.97405617769758E-06</v>
      </c>
      <c r="C124">
        <f>Matrix!$D$21*COS(Momente!$A124+Matrix!$E$21)</f>
        <v>-3.3796640616563133E-06</v>
      </c>
      <c r="D124">
        <f>-C124*Daten!$B$37</f>
        <v>1.0138992184968938E-05</v>
      </c>
      <c r="E124">
        <f>Matrix!$D$22*COS(Momente!$A124+Matrix!$E$22)</f>
        <v>1.0442442620772688E-05</v>
      </c>
      <c r="G124">
        <f>-Matrix!$D$20*Matrix!$B$13*SIN(Momente!$A124+Matrix!$E$20)</f>
        <v>0.0011663362173957189</v>
      </c>
      <c r="H124">
        <f>-Matrix!$D$21*Matrix!$B$13*SIN(Momente!$A124+Matrix!$E$21)</f>
        <v>0.0013254035439209865</v>
      </c>
      <c r="I124">
        <f>-H124*Daten!$B$37</f>
        <v>-0.003976210631762959</v>
      </c>
      <c r="J124">
        <f>-Matrix!$D$22*Matrix!$B$13*SIN(Momente!$A124+Matrix!$E$22)</f>
        <v>-0.004095214851023014</v>
      </c>
      <c r="L124">
        <f>Daten!$B$34*(Momente!B124-Momente!C124)+Daten!$B$39*(Momente!G124-Momente!H124)</f>
        <v>0.3262092156116115</v>
      </c>
      <c r="M124">
        <f>Daten!$B$35*(Momente!D124-Momente!E124)+Daten!$B$40*(Momente!I124-Momente!J124)</f>
        <v>-0.10295830726376567</v>
      </c>
    </row>
    <row r="125" spans="1:13" ht="12.75">
      <c r="A125">
        <v>1.2</v>
      </c>
      <c r="B125">
        <f>Matrix!$D$20*COS(Momente!$A125+Matrix!$E$20)</f>
        <v>-2.899619783226223E-06</v>
      </c>
      <c r="C125">
        <f>Matrix!$D$21*COS(Momente!$A125+Matrix!$E$21)</f>
        <v>-3.2950758789714536E-06</v>
      </c>
      <c r="D125">
        <f>-C125*Daten!$B$37</f>
        <v>9.88522763691436E-06</v>
      </c>
      <c r="E125">
        <f>Matrix!$D$22*COS(Momente!$A125+Matrix!$E$22)</f>
        <v>1.018108314007651E-05</v>
      </c>
      <c r="G125">
        <f>-Matrix!$D$20*Matrix!$B$13*SIN(Momente!$A125+Matrix!$E$20)</f>
        <v>0.0011709470914490587</v>
      </c>
      <c r="H125">
        <f>-Matrix!$D$21*Matrix!$B$13*SIN(Momente!$A125+Matrix!$E$21)</f>
        <v>0.00133064325843874</v>
      </c>
      <c r="I125">
        <f>-H125*Daten!$B$37</f>
        <v>-0.00399192977531622</v>
      </c>
      <c r="J125">
        <f>-Matrix!$D$22*Matrix!$B$13*SIN(Momente!$A125+Matrix!$E$22)</f>
        <v>-0.004111404453658861</v>
      </c>
      <c r="L125">
        <f>Daten!$B$34*(Momente!B125-Momente!C125)+Daten!$B$39*(Momente!G125-Momente!H125)</f>
        <v>0.3180446630938926</v>
      </c>
      <c r="M125">
        <f>Daten!$B$35*(Momente!D125-Momente!E125)+Daten!$B$40*(Momente!I125-Momente!J125)</f>
        <v>-0.10038140732789884</v>
      </c>
    </row>
    <row r="126" spans="1:13" ht="12.75">
      <c r="A126">
        <v>1.21</v>
      </c>
      <c r="B126">
        <f>Matrix!$D$20*COS(Momente!$A126+Matrix!$E$20)</f>
        <v>-2.824893429192892E-06</v>
      </c>
      <c r="C126">
        <f>Matrix!$D$21*COS(Momente!$A126+Matrix!$E$21)</f>
        <v>-3.210158191444592E-06</v>
      </c>
      <c r="D126">
        <f>-C126*Daten!$B$37</f>
        <v>9.630474574333776E-06</v>
      </c>
      <c r="E126">
        <f>Matrix!$D$22*COS(Momente!$A126+Matrix!$E$22)</f>
        <v>9.918705559550533E-06</v>
      </c>
      <c r="G126">
        <f>-Matrix!$D$20*Matrix!$B$13*SIN(Momente!$A126+Matrix!$E$20)</f>
        <v>0.0011754408717690394</v>
      </c>
      <c r="H126">
        <f>-Matrix!$D$21*Matrix!$B$13*SIN(Momente!$A126+Matrix!$E$21)</f>
        <v>0.001335749909739515</v>
      </c>
      <c r="I126">
        <f>-H126*Daten!$B$37</f>
        <v>-0.004007249729218545</v>
      </c>
      <c r="J126">
        <f>-Matrix!$D$22*Matrix!$B$13*SIN(Momente!$A126+Matrix!$E$22)</f>
        <v>-0.0041271829192755</v>
      </c>
      <c r="L126">
        <f>Daten!$B$34*(Momente!B126-Momente!C126)+Daten!$B$39*(Momente!G126-Momente!H126)</f>
        <v>0.30984830637490174</v>
      </c>
      <c r="M126">
        <f>Daten!$B$35*(Momente!D126-Momente!E126)+Daten!$B$40*(Momente!I126-Momente!J126)</f>
        <v>-0.09779446933494268</v>
      </c>
    </row>
    <row r="127" spans="1:13" ht="12.75">
      <c r="A127">
        <v>1.22</v>
      </c>
      <c r="B127">
        <f>Matrix!$D$20*COS(Momente!$A127+Matrix!$E$20)</f>
        <v>-2.749884588170711E-06</v>
      </c>
      <c r="C127">
        <f>Matrix!$D$21*COS(Momente!$A127+Matrix!$E$21)</f>
        <v>-3.1249194907737084E-06</v>
      </c>
      <c r="D127">
        <f>-C127*Daten!$B$37</f>
        <v>9.374758472321123E-06</v>
      </c>
      <c r="E127">
        <f>Matrix!$D$22*COS(Momente!$A127+Matrix!$E$22)</f>
        <v>9.655336116734161E-06</v>
      </c>
      <c r="G127">
        <f>-Matrix!$D$20*Matrix!$B$13*SIN(Momente!$A127+Matrix!$E$20)</f>
        <v>0.001179817108981374</v>
      </c>
      <c r="H127">
        <f>-Matrix!$D$21*Matrix!$B$13*SIN(Momente!$A127+Matrix!$E$21)</f>
        <v>0.0013407229871624372</v>
      </c>
      <c r="I127">
        <f>-H127*Daten!$B$37</f>
        <v>-0.004022168961487311</v>
      </c>
      <c r="J127">
        <f>-Matrix!$D$22*Matrix!$B$13*SIN(Momente!$A127+Matrix!$E$22)</f>
        <v>-0.0041425486700395215</v>
      </c>
      <c r="L127">
        <f>Daten!$B$34*(Momente!B127-Momente!C127)+Daten!$B$39*(Momente!G127-Momente!H127)</f>
        <v>0.30162096508347896</v>
      </c>
      <c r="M127">
        <f>Daten!$B$35*(Momente!D127-Momente!E127)+Daten!$B$40*(Momente!I127-Momente!J127)</f>
        <v>-0.09519775197654916</v>
      </c>
    </row>
    <row r="128" spans="1:13" ht="12.75">
      <c r="A128">
        <v>1.23</v>
      </c>
      <c r="B128">
        <f>Matrix!$D$20*COS(Momente!$A128+Matrix!$E$20)</f>
        <v>-2.6746007609812694E-06</v>
      </c>
      <c r="C128">
        <f>Matrix!$D$21*COS(Momente!$A128+Matrix!$E$21)</f>
        <v>-3.039368300757831E-06</v>
      </c>
      <c r="D128">
        <f>-C128*Daten!$B$37</f>
        <v>9.118104902273491E-06</v>
      </c>
      <c r="E128">
        <f>Matrix!$D$22*COS(Momente!$A128+Matrix!$E$22)</f>
        <v>9.391001148352201E-06</v>
      </c>
      <c r="G128">
        <f>-Matrix!$D$20*Matrix!$B$13*SIN(Momente!$A128+Matrix!$E$20)</f>
        <v>0.0011840753654659883</v>
      </c>
      <c r="H128">
        <f>-Matrix!$D$21*Matrix!$B$13*SIN(Momente!$A128+Matrix!$E$21)</f>
        <v>0.001345561993403909</v>
      </c>
      <c r="I128">
        <f>-H128*Daten!$B$37</f>
        <v>-0.004036685980211726</v>
      </c>
      <c r="J128">
        <f>-Matrix!$D$22*Matrix!$B$13*SIN(Momente!$A128+Matrix!$E$22)</f>
        <v>-0.0041575001693886495</v>
      </c>
      <c r="L128">
        <f>Daten!$B$34*(Momente!B128-Momente!C128)+Daten!$B$39*(Momente!G128-Momente!H128)</f>
        <v>0.29336346194689744</v>
      </c>
      <c r="M128">
        <f>Daten!$B$35*(Momente!D128-Momente!E128)+Daten!$B$40*(Momente!I128-Momente!J128)</f>
        <v>-0.09259151492229571</v>
      </c>
    </row>
    <row r="129" spans="1:13" ht="12.75">
      <c r="A129">
        <v>1.24</v>
      </c>
      <c r="B129">
        <f>Matrix!$D$20*COS(Momente!$A129+Matrix!$E$20)</f>
        <v>-2.599049475944563E-06</v>
      </c>
      <c r="C129">
        <f>Matrix!$D$21*COS(Momente!$A129+Matrix!$E$21)</f>
        <v>-2.9535131764446835E-06</v>
      </c>
      <c r="D129">
        <f>-C129*Daten!$B$37</f>
        <v>8.86053952933405E-06</v>
      </c>
      <c r="E129">
        <f>Matrix!$D$22*COS(Momente!$A129+Matrix!$E$22)</f>
        <v>9.125727087681214E-06</v>
      </c>
      <c r="G129">
        <f>-Matrix!$D$20*Matrix!$B$13*SIN(Momente!$A129+Matrix!$E$20)</f>
        <v>0.0011882152154007821</v>
      </c>
      <c r="H129">
        <f>-Matrix!$D$21*Matrix!$B$13*SIN(Momente!$A129+Matrix!$E$21)</f>
        <v>0.001350266444567338</v>
      </c>
      <c r="I129">
        <f>-H129*Daten!$B$37</f>
        <v>-0.004050799333702013</v>
      </c>
      <c r="J129">
        <f>-Matrix!$D$22*Matrix!$B$13*SIN(Momente!$A129+Matrix!$E$22)</f>
        <v>-0.004172035922185411</v>
      </c>
      <c r="L129">
        <f>Daten!$B$34*(Momente!B129-Momente!C129)+Daten!$B$39*(Momente!G129-Momente!H129)</f>
        <v>0.28507662270859047</v>
      </c>
      <c r="M129">
        <f>Daten!$B$35*(Momente!D129-Momente!E129)+Daten!$B$40*(Momente!I129-Momente!J129)</f>
        <v>-0.0899760187937016</v>
      </c>
    </row>
    <row r="130" spans="1:13" ht="12.75">
      <c r="A130">
        <v>1.25</v>
      </c>
      <c r="B130">
        <f>Matrix!$D$20*COS(Momente!$A130+Matrix!$E$20)</f>
        <v>-2.523238288126129E-06</v>
      </c>
      <c r="C130">
        <f>Matrix!$D$21*COS(Momente!$A130+Matrix!$E$21)</f>
        <v>-2.8673627032751444E-06</v>
      </c>
      <c r="D130">
        <f>-C130*Daten!$B$37</f>
        <v>8.602088109825432E-06</v>
      </c>
      <c r="E130">
        <f>Matrix!$D$22*COS(Momente!$A130+Matrix!$E$22)</f>
        <v>8.859540461906209E-06</v>
      </c>
      <c r="G130">
        <f>-Matrix!$D$20*Matrix!$B$13*SIN(Momente!$A130+Matrix!$E$20)</f>
        <v>0.0011922362448042116</v>
      </c>
      <c r="H130">
        <f>-Matrix!$D$21*Matrix!$B$13*SIN(Momente!$A130+Matrix!$E$21)</f>
        <v>0.0013548358702115285</v>
      </c>
      <c r="I130">
        <f>-H130*Daten!$B$37</f>
        <v>-0.004064507610634585</v>
      </c>
      <c r="J130">
        <f>-Matrix!$D$22*Matrix!$B$13*SIN(Momente!$A130+Matrix!$E$22)</f>
        <v>-0.004186154474866638</v>
      </c>
      <c r="L130">
        <f>Daten!$B$34*(Momente!B130-Momente!C130)+Daten!$B$39*(Momente!G130-Momente!H130)</f>
        <v>0.276761276045576</v>
      </c>
      <c r="M130">
        <f>Daten!$B$35*(Momente!D130-Momente!E130)+Daten!$B$40*(Momente!I130-Momente!J130)</f>
        <v>-0.08735152513820921</v>
      </c>
    </row>
    <row r="131" spans="1:13" ht="12.75">
      <c r="A131">
        <v>1.26</v>
      </c>
      <c r="B131">
        <f>Matrix!$D$20*COS(Momente!$A131+Matrix!$E$20)</f>
        <v>-2.447174778581574E-06</v>
      </c>
      <c r="C131">
        <f>Matrix!$D$21*COS(Momente!$A131+Matrix!$E$21)</f>
        <v>-2.7809254962247383E-06</v>
      </c>
      <c r="D131">
        <f>-C131*Daten!$B$37</f>
        <v>8.342776488674214E-06</v>
      </c>
      <c r="E131">
        <f>Matrix!$D$22*COS(Momente!$A131+Matrix!$E$22)</f>
        <v>8.592467889467937E-06</v>
      </c>
      <c r="G131">
        <f>-Matrix!$D$20*Matrix!$B$13*SIN(Momente!$A131+Matrix!$E$20)</f>
        <v>0.0011961380515766876</v>
      </c>
      <c r="H131">
        <f>-Matrix!$D$21*Matrix!$B$13*SIN(Momente!$A131+Matrix!$E$21)</f>
        <v>0.0013592698133977237</v>
      </c>
      <c r="I131">
        <f>-H131*Daten!$B$37</f>
        <v>-0.004077809440193171</v>
      </c>
      <c r="J131">
        <f>-Matrix!$D$22*Matrix!$B$13*SIN(Momente!$A131+Matrix!$E$22)</f>
        <v>-0.00419985441558883</v>
      </c>
      <c r="L131">
        <f>Daten!$B$34*(Momente!B131-Momente!C131)+Daten!$B$39*(Momente!G131-Momente!H131)</f>
        <v>0.2684182534855901</v>
      </c>
      <c r="M131">
        <f>Daten!$B$35*(Momente!D131-Momente!E131)+Daten!$B$40*(Momente!I131-Momente!J131)</f>
        <v>-0.08471829640299527</v>
      </c>
    </row>
    <row r="132" spans="1:13" ht="12.75">
      <c r="A132">
        <v>1.27</v>
      </c>
      <c r="B132">
        <f>Matrix!$D$20*COS(Momente!$A132+Matrix!$E$20)</f>
        <v>-2.3708665535984666E-06</v>
      </c>
      <c r="C132">
        <f>Matrix!$D$21*COS(Momente!$A132+Matrix!$E$21)</f>
        <v>-2.6942101989421407E-06</v>
      </c>
      <c r="D132">
        <f>-C132*Daten!$B$37</f>
        <v>8.082630596826421E-06</v>
      </c>
      <c r="E132">
        <f>Matrix!$D$22*COS(Momente!$A132+Matrix!$E$22)</f>
        <v>8.324536077401084E-06</v>
      </c>
      <c r="G132">
        <f>-Matrix!$D$20*Matrix!$B$13*SIN(Momente!$A132+Matrix!$E$20)</f>
        <v>0.0011999202455407845</v>
      </c>
      <c r="H132">
        <f>-Matrix!$D$21*Matrix!$B$13*SIN(Momente!$A132+Matrix!$E$21)</f>
        <v>0.0013635678307353004</v>
      </c>
      <c r="I132">
        <f>-H132*Daten!$B$37</f>
        <v>-0.0040907034922059</v>
      </c>
      <c r="J132">
        <f>-Matrix!$D$22*Matrix!$B$13*SIN(Momente!$A132+Matrix!$E$22)</f>
        <v>-0.00421313437436933</v>
      </c>
      <c r="L132">
        <f>Daten!$B$34*(Momente!B132-Momente!C132)+Daten!$B$39*(Momente!G132-Momente!H132)</f>
        <v>0.26004838932393726</v>
      </c>
      <c r="M132">
        <f>Daten!$B$35*(Momente!D132-Momente!E132)+Daten!$B$40*(Momente!I132-Momente!J132)</f>
        <v>-0.08207659590873882</v>
      </c>
    </row>
    <row r="133" spans="1:13" ht="12.75">
      <c r="A133">
        <v>1.28</v>
      </c>
      <c r="B133">
        <f>Matrix!$D$20*COS(Momente!$A133+Matrix!$E$20)</f>
        <v>-2.2943212439357087E-06</v>
      </c>
      <c r="C133">
        <f>Matrix!$D$21*COS(Momente!$A133+Matrix!$E$21)</f>
        <v>-2.6072254828848086E-06</v>
      </c>
      <c r="D133">
        <f>-C133*Daten!$B$37</f>
        <v>7.821676448654425E-06</v>
      </c>
      <c r="E133">
        <f>Matrix!$D$22*COS(Momente!$A133+Matrix!$E$22)</f>
        <v>8.055771818663582E-06</v>
      </c>
      <c r="G133">
        <f>-Matrix!$D$20*Matrix!$B$13*SIN(Momente!$A133+Matrix!$E$20)</f>
        <v>0.0012035824484802578</v>
      </c>
      <c r="H133">
        <f>-Matrix!$D$21*Matrix!$B$13*SIN(Momente!$A133+Matrix!$E$21)</f>
        <v>0.0013677294924261069</v>
      </c>
      <c r="I133">
        <f>-H133*Daten!$B$37</f>
        <v>-0.00410318847727832</v>
      </c>
      <c r="J133">
        <f>-Matrix!$D$22*Matrix!$B$13*SIN(Momente!$A133+Matrix!$E$22)</f>
        <v>-0.004225993023223327</v>
      </c>
      <c r="L133">
        <f>Daten!$B$34*(Momente!B133-Momente!C133)+Daten!$B$39*(Momente!G133-Momente!H133)</f>
        <v>0.25165252054005693</v>
      </c>
      <c r="M133">
        <f>Daten!$B$35*(Momente!D133-Momente!E133)+Daten!$B$40*(Momente!I133-Momente!J133)</f>
        <v>-0.0794266878232962</v>
      </c>
    </row>
    <row r="134" spans="1:13" ht="12.75">
      <c r="A134">
        <v>1.29</v>
      </c>
      <c r="B134">
        <f>Matrix!$D$20*COS(Momente!$A134+Matrix!$E$20)</f>
        <v>-2.2175465040604914E-06</v>
      </c>
      <c r="C134">
        <f>Matrix!$D$21*COS(Momente!$A134+Matrix!$E$21)</f>
        <v>-2.5199800464518767E-06</v>
      </c>
      <c r="D134">
        <f>-C134*Daten!$B$37</f>
        <v>7.559940139355629E-06</v>
      </c>
      <c r="E134">
        <f>Matrix!$D$22*COS(Momente!$A134+Matrix!$E$22)</f>
        <v>7.786201989457332E-06</v>
      </c>
      <c r="G134">
        <f>-Matrix!$D$20*Matrix!$B$13*SIN(Momente!$A134+Matrix!$E$20)</f>
        <v>0.0012071242941778648</v>
      </c>
      <c r="H134">
        <f>-Matrix!$D$21*Matrix!$B$13*SIN(Momente!$A134+Matrix!$E$21)</f>
        <v>0.0013717543823074411</v>
      </c>
      <c r="I134">
        <f>-H134*Daten!$B$37</f>
        <v>-0.0041152631469223225</v>
      </c>
      <c r="J134">
        <f>-Matrix!$D$22*Matrix!$B$13*SIN(Momente!$A134+Matrix!$E$22)</f>
        <v>-0.00423842907629665</v>
      </c>
      <c r="L134">
        <f>Daten!$B$34*(Momente!B134-Momente!C134)+Daten!$B$39*(Momente!G134-Momente!H134)</f>
        <v>0.2432314867138338</v>
      </c>
      <c r="M134">
        <f>Daten!$B$35*(Momente!D134-Momente!E134)+Daten!$B$40*(Momente!I134-Momente!J134)</f>
        <v>-0.07676883713525182</v>
      </c>
    </row>
    <row r="135" spans="1:13" ht="12.75">
      <c r="A135">
        <v>1.3</v>
      </c>
      <c r="B135">
        <f>Matrix!$D$20*COS(Momente!$A135+Matrix!$E$20)</f>
        <v>-2.140550011382817E-06</v>
      </c>
      <c r="C135">
        <f>Matrix!$D$21*COS(Momente!$A135+Matrix!$E$21)</f>
        <v>-2.432482614114275E-06</v>
      </c>
      <c r="D135">
        <f>-C135*Daten!$B$37</f>
        <v>7.297447842342824E-06</v>
      </c>
      <c r="E135">
        <f>Matrix!$D$22*COS(Momente!$A135+Matrix!$E$22)</f>
        <v>7.515853546540619E-06</v>
      </c>
      <c r="G135">
        <f>-Matrix!$D$20*Matrix!$B$13*SIN(Momente!$A135+Matrix!$E$20)</f>
        <v>0.0012105454284519874</v>
      </c>
      <c r="H135">
        <f>-Matrix!$D$21*Matrix!$B$13*SIN(Momente!$A135+Matrix!$E$21)</f>
        <v>0.0013756420978936691</v>
      </c>
      <c r="I135">
        <f>-H135*Daten!$B$37</f>
        <v>-0.004126926293681007</v>
      </c>
      <c r="J135">
        <f>-Matrix!$D$22*Matrix!$B$13*SIN(Momente!$A135+Matrix!$E$22)</f>
        <v>-0.0042504412899943556</v>
      </c>
      <c r="L135">
        <f>Daten!$B$34*(Momente!B135-Momente!C135)+Daten!$B$39*(Momente!G135-Momente!H135)</f>
        <v>0.2347861299416312</v>
      </c>
      <c r="M135">
        <f>Daten!$B$35*(Momente!D135-Momente!E135)+Daten!$B$40*(Momente!I135-Momente!J135)</f>
        <v>-0.07410330962746892</v>
      </c>
    </row>
    <row r="136" spans="1:13" ht="12.75">
      <c r="A136">
        <v>1.31</v>
      </c>
      <c r="B136">
        <f>Matrix!$D$20*COS(Momente!$A136+Matrix!$E$20)</f>
        <v>-2.063339465487784E-06</v>
      </c>
      <c r="C136">
        <f>Matrix!$D$21*COS(Momente!$A136+Matrix!$E$21)</f>
        <v>-2.3447419355423174E-06</v>
      </c>
      <c r="D136">
        <f>-C136*Daten!$B$37</f>
        <v>7.034225806626951E-06</v>
      </c>
      <c r="E136">
        <f>Matrix!$D$22*COS(Momente!$A136+Matrix!$E$22)</f>
        <v>7.244753524532442E-06</v>
      </c>
      <c r="G136">
        <f>-Matrix!$D$20*Matrix!$B$13*SIN(Momente!$A136+Matrix!$E$20)</f>
        <v>0.0012138455091920497</v>
      </c>
      <c r="H136">
        <f>-Matrix!$D$21*Matrix!$B$13*SIN(Momente!$A136+Matrix!$E$21)</f>
        <v>0.001379392250416473</v>
      </c>
      <c r="I136">
        <f>-H136*Daten!$B$37</f>
        <v>-0.004138176751249419</v>
      </c>
      <c r="J136">
        <f>-Matrix!$D$22*Matrix!$B$13*SIN(Momente!$A136+Matrix!$E$22)</f>
        <v>-0.004262028463105085</v>
      </c>
      <c r="L136">
        <f>Daten!$B$34*(Momente!B136-Momente!C136)+Daten!$B$39*(Momente!G136-Momente!H136)</f>
        <v>0.2263172947520881</v>
      </c>
      <c r="M136">
        <f>Daten!$B$35*(Momente!D136-Momente!E136)+Daten!$B$40*(Momente!I136-Momente!J136)</f>
        <v>-0.07143037185048293</v>
      </c>
    </row>
    <row r="137" spans="1:13" ht="12.75">
      <c r="A137">
        <v>1.32</v>
      </c>
      <c r="B137">
        <f>Matrix!$D$20*COS(Momente!$A137+Matrix!$E$20)</f>
        <v>-1.9859225873656525E-06</v>
      </c>
      <c r="C137">
        <f>Matrix!$D$21*COS(Momente!$A137+Matrix!$E$21)</f>
        <v>-2.2567667847307577E-06</v>
      </c>
      <c r="D137">
        <f>-C137*Daten!$B$37</f>
        <v>6.770300354192272E-06</v>
      </c>
      <c r="E137">
        <f>Matrix!$D$22*COS(Momente!$A137+Matrix!$E$22)</f>
        <v>6.972929033209085E-06</v>
      </c>
      <c r="G137">
        <f>-Matrix!$D$20*Matrix!$B$13*SIN(Momente!$A137+Matrix!$E$20)</f>
        <v>0.001217024206392727</v>
      </c>
      <c r="H137">
        <f>-Matrix!$D$21*Matrix!$B$13*SIN(Momente!$A137+Matrix!$E$21)</f>
        <v>0.0013830044648637245</v>
      </c>
      <c r="I137">
        <f>-H137*Daten!$B$37</f>
        <v>-0.004149013394591173</v>
      </c>
      <c r="J137">
        <f>-Matrix!$D$22*Matrix!$B$13*SIN(Momente!$A137+Matrix!$E$22)</f>
        <v>-0.0042731894369211825</v>
      </c>
      <c r="L137">
        <f>Daten!$B$34*(Momente!B137-Momente!C137)+Daten!$B$39*(Momente!G137-Momente!H137)</f>
        <v>0.21782582802166747</v>
      </c>
      <c r="M137">
        <f>Daten!$B$35*(Momente!D137-Momente!E137)+Daten!$B$40*(Momente!I137-Momente!J137)</f>
        <v>-0.06875029109582917</v>
      </c>
    </row>
    <row r="138" spans="1:13" ht="12.75">
      <c r="A138">
        <v>1.33</v>
      </c>
      <c r="B138">
        <f>Matrix!$D$20*COS(Momente!$A138+Matrix!$E$20)</f>
        <v>-1.9083071186397142E-06</v>
      </c>
      <c r="C138">
        <f>Matrix!$D$21*COS(Momente!$A138+Matrix!$E$21)</f>
        <v>-2.168565959121358E-06</v>
      </c>
      <c r="D138">
        <f>-C138*Daten!$B$37</f>
        <v>6.505697877364073E-06</v>
      </c>
      <c r="E138">
        <f>Matrix!$D$22*COS(Momente!$A138+Matrix!$E$22)</f>
        <v>6.700407254793163E-06</v>
      </c>
      <c r="G138">
        <f>-Matrix!$D$20*Matrix!$B$13*SIN(Momente!$A138+Matrix!$E$20)</f>
        <v>0.0012200812021869486</v>
      </c>
      <c r="H138">
        <f>-Matrix!$D$21*Matrix!$B$13*SIN(Momente!$A138+Matrix!$E$21)</f>
        <v>0.0013864783800169897</v>
      </c>
      <c r="I138">
        <f>-H138*Daten!$B$37</f>
        <v>-0.004159435140050969</v>
      </c>
      <c r="J138">
        <f>-Matrix!$D$22*Matrix!$B$13*SIN(Momente!$A138+Matrix!$E$22)</f>
        <v>-0.0042839230953545665</v>
      </c>
      <c r="L138">
        <f>Daten!$B$34*(Momente!B138-Momente!C138)+Daten!$B$39*(Momente!G138-Momente!H138)</f>
        <v>0.20931257888996602</v>
      </c>
      <c r="M138">
        <f>Daten!$B$35*(Momente!D138-Momente!E138)+Daten!$B$40*(Momente!I138-Momente!J138)</f>
        <v>-0.06606333536935746</v>
      </c>
    </row>
    <row r="139" spans="1:13" ht="12.75">
      <c r="A139">
        <v>1.34</v>
      </c>
      <c r="B139">
        <f>Matrix!$D$20*COS(Momente!$A139+Matrix!$E$20)</f>
        <v>-1.8305008207921627E-06</v>
      </c>
      <c r="C139">
        <f>Matrix!$D$21*COS(Momente!$A139+Matrix!$E$21)</f>
        <v>-2.0801482787231783E-06</v>
      </c>
      <c r="D139">
        <f>-C139*Daten!$B$37</f>
        <v>6.240444836169534E-06</v>
      </c>
      <c r="E139">
        <f>Matrix!$D$22*COS(Momente!$A139+Matrix!$E$22)</f>
        <v>6.4272154412354155E-06</v>
      </c>
      <c r="G139">
        <f>-Matrix!$D$20*Matrix!$B$13*SIN(Momente!$A139+Matrix!$E$20)</f>
        <v>0.0012230161908776825</v>
      </c>
      <c r="H139">
        <f>-Matrix!$D$21*Matrix!$B$13*SIN(Momente!$A139+Matrix!$E$21)</f>
        <v>0.0013898136484876476</v>
      </c>
      <c r="I139">
        <f>-H139*Daten!$B$37</f>
        <v>-0.004169440945462942</v>
      </c>
      <c r="J139">
        <f>-Matrix!$D$22*Matrix!$B$13*SIN(Momente!$A139+Matrix!$E$22)</f>
        <v>-0.00429422836504834</v>
      </c>
      <c r="L139">
        <f>Daten!$B$34*(Momente!B139-Momente!C139)+Daten!$B$39*(Momente!G139-Momente!H139)</f>
        <v>0.20077839867480207</v>
      </c>
      <c r="M139">
        <f>Daten!$B$35*(Momente!D139-Momente!E139)+Daten!$B$40*(Momente!I139-Momente!J139)</f>
        <v>-0.06336977336440146</v>
      </c>
    </row>
    <row r="140" spans="1:13" ht="12.75">
      <c r="A140">
        <v>1.35</v>
      </c>
      <c r="B140">
        <f>Matrix!$D$20*COS(Momente!$A140+Matrix!$E$20)</f>
        <v>-1.7525114743879443E-06</v>
      </c>
      <c r="C140">
        <f>Matrix!$D$21*COS(Momente!$A140+Matrix!$E$21)</f>
        <v>-1.9915225852305776E-06</v>
      </c>
      <c r="D140">
        <f>-C140*Daten!$B$37</f>
        <v>5.9745677556917315E-06</v>
      </c>
      <c r="E140">
        <f>Matrix!$D$22*COS(Momente!$A140+Matrix!$E$22)</f>
        <v>6.1533809114895394E-06</v>
      </c>
      <c r="G140">
        <f>-Matrix!$D$20*Matrix!$B$13*SIN(Momente!$A140+Matrix!$E$20)</f>
        <v>0.0012258288789685054</v>
      </c>
      <c r="H140">
        <f>-Matrix!$D$21*Matrix!$B$13*SIN(Momente!$A140+Matrix!$E$21)</f>
        <v>0.0013930099367516313</v>
      </c>
      <c r="I140">
        <f>-H140*Daten!$B$37</f>
        <v>-0.0041790298102548935</v>
      </c>
      <c r="J140">
        <f>-Matrix!$D$22*Matrix!$B$13*SIN(Momente!$A140+Matrix!$E$22)</f>
        <v>-0.00430410421548412</v>
      </c>
      <c r="L140">
        <f>Daten!$B$34*(Momente!B140-Momente!C140)+Daten!$B$39*(Momente!G140-Momente!H140)</f>
        <v>0.1922241407870854</v>
      </c>
      <c r="M140">
        <f>Daten!$B$35*(Momente!D140-Momente!E140)+Daten!$B$40*(Momente!I140-Momente!J140)</f>
        <v>-0.060669874434916844</v>
      </c>
    </row>
    <row r="141" spans="1:13" ht="12.75">
      <c r="A141">
        <v>1.36</v>
      </c>
      <c r="B141">
        <f>Matrix!$D$20*COS(Momente!$A141+Matrix!$E$20)</f>
        <v>-1.6743468782967015E-06</v>
      </c>
      <c r="C141">
        <f>Matrix!$D$21*COS(Momente!$A141+Matrix!$E$21)</f>
        <v>-1.9026977411390421E-06</v>
      </c>
      <c r="D141">
        <f>-C141*Daten!$B$37</f>
        <v>5.708093223417126E-06</v>
      </c>
      <c r="E141">
        <f>Matrix!$D$22*COS(Momente!$A141+Matrix!$E$22)</f>
        <v>5.878931048780315E-06</v>
      </c>
      <c r="G141">
        <f>-Matrix!$D$20*Matrix!$B$13*SIN(Momente!$A141+Matrix!$E$20)</f>
        <v>0.0012285189851929522</v>
      </c>
      <c r="H141">
        <f>-Matrix!$D$21*Matrix!$B$13*SIN(Momente!$A141+Matrix!$E$21)</f>
        <v>0.0013960669251827777</v>
      </c>
      <c r="I141">
        <f>-H141*Daten!$B$37</f>
        <v>-0.004188200775548333</v>
      </c>
      <c r="J141">
        <f>-Matrix!$D$22*Matrix!$B$13*SIN(Momente!$A141+Matrix!$E$22)</f>
        <v>-0.004313549659085093</v>
      </c>
      <c r="L141">
        <f>Daten!$B$34*(Momente!B141-Momente!C141)+Daten!$B$39*(Momente!G141-Momente!H141)</f>
        <v>0.18365066064547528</v>
      </c>
      <c r="M141">
        <f>Daten!$B$35*(Momente!D141-Momente!E141)+Daten!$B$40*(Momente!I141-Momente!J141)</f>
        <v>-0.057963908568555246</v>
      </c>
    </row>
    <row r="142" spans="1:13" ht="12.75">
      <c r="A142">
        <v>1.37</v>
      </c>
      <c r="B142">
        <f>Matrix!$D$20*COS(Momente!$A142+Matrix!$E$20)</f>
        <v>-1.5960148489129206E-06</v>
      </c>
      <c r="C142">
        <f>Matrix!$D$21*COS(Momente!$A142+Matrix!$E$21)</f>
        <v>-1.8136826288589771E-06</v>
      </c>
      <c r="D142">
        <f>-C142*Daten!$B$37</f>
        <v>5.441047886576931E-06</v>
      </c>
      <c r="E142">
        <f>Matrix!$D$22*COS(Momente!$A142+Matrix!$E$22)</f>
        <v>5.603893297865305E-06</v>
      </c>
      <c r="G142">
        <f>-Matrix!$D$20*Matrix!$B$13*SIN(Momente!$A142+Matrix!$E$20)</f>
        <v>0.001231086240542642</v>
      </c>
      <c r="H142">
        <f>-Matrix!$D$21*Matrix!$B$13*SIN(Momente!$A142+Matrix!$E$21)</f>
        <v>0.0013989843080847908</v>
      </c>
      <c r="I142">
        <f>-H142*Daten!$B$37</f>
        <v>-0.004196952924254372</v>
      </c>
      <c r="J142">
        <f>-Matrix!$D$22*Matrix!$B$13*SIN(Momente!$A142+Matrix!$E$22)</f>
        <v>-0.00432256375131477</v>
      </c>
      <c r="L142">
        <f>Daten!$B$34*(Momente!B142-Momente!C142)+Daten!$B$39*(Momente!G142-Momente!H142)</f>
        <v>0.17505881559084313</v>
      </c>
      <c r="M142">
        <f>Daten!$B$35*(Momente!D142-Momente!E142)+Daten!$B$40*(Momente!I142-Momente!J142)</f>
        <v>-0.05525214635963136</v>
      </c>
    </row>
    <row r="143" spans="1:13" ht="12.75">
      <c r="A143">
        <v>1.38</v>
      </c>
      <c r="B143">
        <f>Matrix!$D$20*COS(Momente!$A143+Matrix!$E$20)</f>
        <v>-1.5175232193742563E-06</v>
      </c>
      <c r="C143">
        <f>Matrix!$D$21*COS(Momente!$A143+Matrix!$E$21)</f>
        <v>-1.7244861498274235E-06</v>
      </c>
      <c r="D143">
        <f>-C143*Daten!$B$37</f>
        <v>5.17345844948227E-06</v>
      </c>
      <c r="E143">
        <f>Matrix!$D$22*COS(Momente!$A143+Matrix!$E$22)</f>
        <v>5.32829516229041E-06</v>
      </c>
      <c r="G143">
        <f>-Matrix!$D$20*Matrix!$B$13*SIN(Momente!$A143+Matrix!$E$20)</f>
        <v>0.0012335303882941792</v>
      </c>
      <c r="H143">
        <f>-Matrix!$D$21*Matrix!$B$13*SIN(Momente!$A143+Matrix!$E$21)</f>
        <v>0.0014017617937218116</v>
      </c>
      <c r="I143">
        <f>-H143*Daten!$B$37</f>
        <v>-0.004205285381165435</v>
      </c>
      <c r="J143">
        <f>-Matrix!$D$22*Matrix!$B$13*SIN(Momente!$A143+Matrix!$E$22)</f>
        <v>-0.00433114559077144</v>
      </c>
      <c r="L143">
        <f>Daten!$B$34*(Momente!B143-Momente!C143)+Daten!$B$39*(Momente!G143-Momente!H143)</f>
        <v>0.1664494648005338</v>
      </c>
      <c r="M143">
        <f>Daten!$B$35*(Momente!D143-Momente!E143)+Daten!$B$40*(Momente!I143-Momente!J143)</f>
        <v>-0.05253485898211678</v>
      </c>
    </row>
    <row r="144" spans="1:13" ht="12.75">
      <c r="A144">
        <v>1.39</v>
      </c>
      <c r="B144">
        <f>Matrix!$D$20*COS(Momente!$A144+Matrix!$E$20)</f>
        <v>-1.4388798387782528E-06</v>
      </c>
      <c r="C144">
        <f>Matrix!$D$21*COS(Momente!$A144+Matrix!$E$21)</f>
        <v>-1.6351172236179539E-06</v>
      </c>
      <c r="D144">
        <f>-C144*Daten!$B$37</f>
        <v>4.905351670853861E-06</v>
      </c>
      <c r="E144">
        <f>Matrix!$D$22*COS(Momente!$A144+Matrix!$E$22)</f>
        <v>5.052164201639512E-06</v>
      </c>
      <c r="G144">
        <f>-Matrix!$D$20*Matrix!$B$13*SIN(Momente!$A144+Matrix!$E$20)</f>
        <v>0.0012358511840348256</v>
      </c>
      <c r="H144">
        <f>-Matrix!$D$21*Matrix!$B$13*SIN(Momente!$A144+Matrix!$E$21)</f>
        <v>0.0014043991043475915</v>
      </c>
      <c r="I144">
        <f>-H144*Daten!$B$37</f>
        <v>-0.004213197313042774</v>
      </c>
      <c r="J144">
        <f>-Matrix!$D$22*Matrix!$B$13*SIN(Momente!$A144+Matrix!$E$22)</f>
        <v>-0.004339294319278309</v>
      </c>
      <c r="L144">
        <f>Daten!$B$34*(Momente!B144-Momente!C144)+Daten!$B$39*(Momente!G144-Momente!H144)</f>
        <v>0.1578234692024519</v>
      </c>
      <c r="M144">
        <f>Daten!$B$35*(Momente!D144-Momente!E144)+Daten!$B$40*(Momente!I144-Momente!J144)</f>
        <v>-0.04981231816248179</v>
      </c>
    </row>
    <row r="145" spans="1:13" ht="12.75">
      <c r="A145">
        <v>1.4</v>
      </c>
      <c r="B145">
        <f>Matrix!$D$20*COS(Momente!$A145+Matrix!$E$20)</f>
        <v>-1.3600925713974272E-06</v>
      </c>
      <c r="C145">
        <f>Matrix!$D$21*COS(Momente!$A145+Matrix!$E$21)</f>
        <v>-1.5455847870487076E-06</v>
      </c>
      <c r="D145">
        <f>-C145*Daten!$B$37</f>
        <v>4.636754361146122E-06</v>
      </c>
      <c r="E145">
        <f>Matrix!$D$22*COS(Momente!$A145+Matrix!$E$22)</f>
        <v>4.775528028778572E-06</v>
      </c>
      <c r="G145">
        <f>-Matrix!$D$20*Matrix!$B$13*SIN(Momente!$A145+Matrix!$E$20)</f>
        <v>0.0012380483956869414</v>
      </c>
      <c r="H145">
        <f>-Matrix!$D$21*Matrix!$B$13*SIN(Momente!$A145+Matrix!$E$21)</f>
        <v>0.0014068959762332655</v>
      </c>
      <c r="I145">
        <f>-H145*Daten!$B$37</f>
        <v>-0.004220687928699796</v>
      </c>
      <c r="J145">
        <f>-Matrix!$D$22*Matrix!$B$13*SIN(Momente!$A145+Matrix!$E$22)</f>
        <v>-0.004347009121969317</v>
      </c>
      <c r="L145">
        <f>Daten!$B$34*(Momente!B145-Momente!C145)+Daten!$B$39*(Momente!G145-Momente!H145)</f>
        <v>0.149181691388968</v>
      </c>
      <c r="M145">
        <f>Daten!$B$35*(Momente!D145-Momente!E145)+Daten!$B$40*(Momente!I145-Momente!J145)</f>
        <v>-0.04708479615254833</v>
      </c>
    </row>
    <row r="146" spans="1:13" ht="12.75">
      <c r="A146">
        <v>1.41</v>
      </c>
      <c r="B146">
        <f>Matrix!$D$20*COS(Momente!$A146+Matrix!$E$20)</f>
        <v>-1.2811692958928754E-06</v>
      </c>
      <c r="C146">
        <f>Matrix!$D$21*COS(Momente!$A146+Matrix!$E$21)</f>
        <v>-1.4558977932887479E-06</v>
      </c>
      <c r="D146">
        <f>-C146*Daten!$B$37</f>
        <v>4.367693379866243E-06</v>
      </c>
      <c r="E146">
        <f>Matrix!$D$22*COS(Momente!$A146+Matrix!$E$22)</f>
        <v>4.498414307094347E-06</v>
      </c>
      <c r="G146">
        <f>-Matrix!$D$20*Matrix!$B$13*SIN(Momente!$A146+Matrix!$E$20)</f>
        <v>0.0012401218035311915</v>
      </c>
      <c r="H146">
        <f>-Matrix!$D$21*Matrix!$B$13*SIN(Momente!$A146+Matrix!$E$21)</f>
        <v>0.0014092521596937252</v>
      </c>
      <c r="I146">
        <f>-H146*Daten!$B$37</f>
        <v>-0.004227756479081175</v>
      </c>
      <c r="J146">
        <f>-Matrix!$D$22*Matrix!$B$13*SIN(Momente!$A146+Matrix!$E$22)</f>
        <v>-0.004354289227370624</v>
      </c>
      <c r="L146">
        <f>Daten!$B$34*(Momente!B146-Momente!C146)+Daten!$B$39*(Momente!G146-Momente!H146)</f>
        <v>0.14052499553066394</v>
      </c>
      <c r="M146">
        <f>Daten!$B$35*(Momente!D146-Momente!E146)+Daten!$B$40*(Momente!I146-Momente!J146)</f>
        <v>-0.044352565702227786</v>
      </c>
    </row>
    <row r="147" spans="1:13" ht="12.75">
      <c r="A147">
        <v>1.42</v>
      </c>
      <c r="B147">
        <f>Matrix!$D$20*COS(Momente!$A147+Matrix!$E$20)</f>
        <v>-1.2021179045263721E-06</v>
      </c>
      <c r="C147">
        <f>Matrix!$D$21*COS(Momente!$A147+Matrix!$E$21)</f>
        <v>-1.366065210962703E-06</v>
      </c>
      <c r="D147">
        <f>-C147*Daten!$B$37</f>
        <v>4.098195632888108E-06</v>
      </c>
      <c r="E147">
        <f>Matrix!$D$22*COS(Momente!$A147+Matrix!$E$22)</f>
        <v>4.22085074772808E-06</v>
      </c>
      <c r="G147">
        <f>-Matrix!$D$20*Matrix!$B$13*SIN(Momente!$A147+Matrix!$E$20)</f>
        <v>0.0012420712002285202</v>
      </c>
      <c r="H147">
        <f>-Matrix!$D$21*Matrix!$B$13*SIN(Momente!$A147+Matrix!$E$21)</f>
        <v>0.0014114674191125884</v>
      </c>
      <c r="I147">
        <f>-H147*Daten!$B$37</f>
        <v>-0.004234402257337765</v>
      </c>
      <c r="J147">
        <f>-Matrix!$D$22*Matrix!$B$13*SIN(Momente!$A147+Matrix!$E$22)</f>
        <v>-0.004361133907477755</v>
      </c>
      <c r="L147">
        <f>Daten!$B$34*(Momente!B147-Momente!C147)+Daten!$B$39*(Momente!G147-Momente!H147)</f>
        <v>0.13185424728991021</v>
      </c>
      <c r="M147">
        <f>Daten!$B$35*(Momente!D147-Momente!E147)+Daten!$B$40*(Momente!I147-Momente!J147)</f>
        <v>-0.04161590003229838</v>
      </c>
    </row>
    <row r="148" spans="1:13" ht="12.75">
      <c r="A148">
        <v>1.43</v>
      </c>
      <c r="B148">
        <f>Matrix!$D$20*COS(Momente!$A148+Matrix!$E$20)</f>
        <v>-1.1229463023711776E-06</v>
      </c>
      <c r="C148">
        <f>Matrix!$D$21*COS(Momente!$A148+Matrix!$E$21)</f>
        <v>-1.2760960232539458E-06</v>
      </c>
      <c r="D148">
        <f>-C148*Daten!$B$37</f>
        <v>3.828288069761837E-06</v>
      </c>
      <c r="E148">
        <f>Matrix!$D$22*COS(Momente!$A148+Matrix!$E$22)</f>
        <v>3.942865106804404E-06</v>
      </c>
      <c r="G148">
        <f>-Matrix!$D$20*Matrix!$B$13*SIN(Momente!$A148+Matrix!$E$20)</f>
        <v>0.0012438963908408818</v>
      </c>
      <c r="H148">
        <f>-Matrix!$D$21*Matrix!$B$13*SIN(Momente!$A148+Matrix!$E$21)</f>
        <v>0.0014135415329657593</v>
      </c>
      <c r="I148">
        <f>-H148*Daten!$B$37</f>
        <v>-0.004240624598897277</v>
      </c>
      <c r="J148">
        <f>-Matrix!$D$22*Matrix!$B$13*SIN(Momente!$A148+Matrix!$E$22)</f>
        <v>-0.004367542477828405</v>
      </c>
      <c r="L148">
        <f>Daten!$B$34*(Momente!B148-Momente!C148)+Daten!$B$39*(Momente!G148-Momente!H148)</f>
        <v>0.12317031373430577</v>
      </c>
      <c r="M148">
        <f>Daten!$B$35*(Momente!D148-Momente!E148)+Daten!$B$40*(Momente!I148-Momente!J148)</f>
        <v>-0.03887507280704551</v>
      </c>
    </row>
    <row r="149" spans="1:13" ht="12.75">
      <c r="A149">
        <v>1.44</v>
      </c>
      <c r="B149">
        <f>Matrix!$D$20*COS(Momente!$A149+Matrix!$E$20)</f>
        <v>-1.0436624065215312E-06</v>
      </c>
      <c r="C149">
        <f>Matrix!$D$21*COS(Momente!$A149+Matrix!$E$21)</f>
        <v>-1.185999227006273E-06</v>
      </c>
      <c r="D149">
        <f>-C149*Daten!$B$37</f>
        <v>3.557997681018818E-06</v>
      </c>
      <c r="E149">
        <f>Matrix!$D$22*COS(Momente!$A149+Matrix!$E$22)</f>
        <v>3.6644851826557564E-06</v>
      </c>
      <c r="G149">
        <f>-Matrix!$D$20*Matrix!$B$13*SIN(Momente!$A149+Matrix!$E$20)</f>
        <v>0.0012455971928507364</v>
      </c>
      <c r="H149">
        <f>-Matrix!$D$21*Matrix!$B$13*SIN(Momente!$A149+Matrix!$E$21)</f>
        <v>0.001415474293843581</v>
      </c>
      <c r="I149">
        <f>-H149*Daten!$B$37</f>
        <v>-0.004246422881530743</v>
      </c>
      <c r="J149">
        <f>-Matrix!$D$22*Matrix!$B$13*SIN(Momente!$A149+Matrix!$E$22)</f>
        <v>-0.004373514297570879</v>
      </c>
      <c r="L149">
        <f>Daten!$B$34*(Momente!B149-Momente!C149)+Daten!$B$39*(Momente!G149-Momente!H149)</f>
        <v>0.11447406324996963</v>
      </c>
      <c r="M149">
        <f>Daten!$B$35*(Momente!D149-Momente!E149)+Daten!$B$40*(Momente!I149-Momente!J149)</f>
        <v>-0.03613035810690754</v>
      </c>
    </row>
    <row r="150" spans="1:13" ht="12.75">
      <c r="A150">
        <v>1.45</v>
      </c>
      <c r="B150">
        <f>Matrix!$D$20*COS(Momente!$A150+Matrix!$E$20)</f>
        <v>-9.642741453009419E-07</v>
      </c>
      <c r="C150">
        <f>Matrix!$D$21*COS(Momente!$A150+Matrix!$E$21)</f>
        <v>-1.0957838318242211E-06</v>
      </c>
      <c r="D150">
        <f>-C150*Daten!$B$37</f>
        <v>3.287351495472663E-06</v>
      </c>
      <c r="E150">
        <f>Matrix!$D$22*COS(Momente!$A150+Matrix!$E$22)</f>
        <v>3.3857388130425716E-06</v>
      </c>
      <c r="G150">
        <f>-Matrix!$D$20*Matrix!$B$13*SIN(Momente!$A150+Matrix!$E$20)</f>
        <v>0.0012471734361793</v>
      </c>
      <c r="H150">
        <f>-Matrix!$D$21*Matrix!$B$13*SIN(Momente!$A150+Matrix!$E$21)</f>
        <v>0.0014172655084715765</v>
      </c>
      <c r="I150">
        <f>-H150*Daten!$B$37</f>
        <v>-0.004251796525414729</v>
      </c>
      <c r="J150">
        <f>-Matrix!$D$22*Matrix!$B$13*SIN(Momente!$A150+Matrix!$E$22)</f>
        <v>-0.004379048769528178</v>
      </c>
      <c r="L150">
        <f>Daten!$B$34*(Momente!B150-Momente!C150)+Daten!$B$39*(Momente!G150-Momente!H150)</f>
        <v>0.10576636545470229</v>
      </c>
      <c r="M150">
        <f>Daten!$B$35*(Momente!D150-Momente!E150)+Daten!$B$40*(Momente!I150-Momente!J150)</f>
        <v>-0.03338203040107532</v>
      </c>
    </row>
    <row r="151" spans="1:13" ht="12.75">
      <c r="A151">
        <v>1.46</v>
      </c>
      <c r="B151">
        <f>Matrix!$D$20*COS(Momente!$A151+Matrix!$E$20)</f>
        <v>-8.847894574693882E-07</v>
      </c>
      <c r="C151">
        <f>Matrix!$D$21*COS(Momente!$A151+Matrix!$E$21)</f>
        <v>-1.005458859172145E-06</v>
      </c>
      <c r="D151">
        <f>-C151*Daten!$B$37</f>
        <v>3.0163765775164344E-06</v>
      </c>
      <c r="E151">
        <f>Matrix!$D$22*COS(Momente!$A151+Matrix!$E$22)</f>
        <v>3.1066538723695217E-06</v>
      </c>
      <c r="G151">
        <f>-Matrix!$D$20*Matrix!$B$13*SIN(Momente!$A151+Matrix!$E$20)</f>
        <v>0.0012486249632035534</v>
      </c>
      <c r="H151">
        <f>-Matrix!$D$21*Matrix!$B$13*SIN(Momente!$A151+Matrix!$E$21)</f>
        <v>0.0014189149977297754</v>
      </c>
      <c r="I151">
        <f>-H151*Daten!$B$37</f>
        <v>-0.004256744993189326</v>
      </c>
      <c r="J151">
        <f>-Matrix!$D$22*Matrix!$B$13*SIN(Momente!$A151+Matrix!$E$22)</f>
        <v>-0.00438414534025772</v>
      </c>
      <c r="L151">
        <f>Daten!$B$34*(Momente!B151-Momente!C151)+Daten!$B$39*(Momente!G151-Momente!H151)</f>
        <v>0.09704809111102876</v>
      </c>
      <c r="M151">
        <f>Daten!$B$35*(Momente!D151-Momente!E151)+Daten!$B$40*(Momente!I151-Momente!J151)</f>
        <v>-0.030630364520013234</v>
      </c>
    </row>
    <row r="152" spans="1:13" ht="12.75">
      <c r="A152">
        <v>1.47</v>
      </c>
      <c r="B152">
        <f>Matrix!$D$20*COS(Momente!$A152+Matrix!$E$20)</f>
        <v>-8.052162914294099E-07</v>
      </c>
      <c r="C152">
        <f>Matrix!$D$21*COS(Momente!$A152+Matrix!$E$21)</f>
        <v>-9.150333414720309E-07</v>
      </c>
      <c r="D152">
        <f>-C152*Daten!$B$37</f>
        <v>2.745100024416092E-06</v>
      </c>
      <c r="E152">
        <f>Matrix!$D$22*COS(Momente!$A152+Matrix!$E$22)</f>
        <v>2.8272582688981046E-06</v>
      </c>
      <c r="G152">
        <f>-Matrix!$D$20*Matrix!$B$13*SIN(Momente!$A152+Matrix!$E$20)</f>
        <v>0.0012499516287720037</v>
      </c>
      <c r="H152">
        <f>-Matrix!$D$21*Matrix!$B$13*SIN(Momente!$A152+Matrix!$E$21)</f>
        <v>0.0014204225966706265</v>
      </c>
      <c r="I152">
        <f>-H152*Daten!$B$37</f>
        <v>-0.004261267790011879</v>
      </c>
      <c r="J152">
        <f>-Matrix!$D$22*Matrix!$B$13*SIN(Momente!$A152+Matrix!$E$22)</f>
        <v>-0.004388803500106679</v>
      </c>
      <c r="L152">
        <f>Daten!$B$34*(Momente!B152-Momente!C152)+Daten!$B$39*(Momente!G152-Momente!H152)</f>
        <v>0.08832011203911701</v>
      </c>
      <c r="M152">
        <f>Daten!$B$35*(Momente!D152-Momente!E152)+Daten!$B$40*(Momente!I152-Momente!J152)</f>
        <v>-0.027875635628024673</v>
      </c>
    </row>
    <row r="153" spans="1:13" ht="12.75">
      <c r="A153">
        <v>1.48</v>
      </c>
      <c r="B153">
        <f>Matrix!$D$20*COS(Momente!$A153+Matrix!$E$20)</f>
        <v>-7.255626044312927E-07</v>
      </c>
      <c r="C153">
        <f>Matrix!$D$21*COS(Momente!$A153+Matrix!$E$21)</f>
        <v>-8.245163212002871E-07</v>
      </c>
      <c r="D153">
        <f>-C153*Daten!$B$37</f>
        <v>2.473548963600861E-06</v>
      </c>
      <c r="E153">
        <f>Matrix!$D$22*COS(Momente!$A153+Matrix!$E$22)</f>
        <v>2.5475799419558385E-06</v>
      </c>
      <c r="G153">
        <f>-Matrix!$D$20*Matrix!$B$13*SIN(Momente!$A153+Matrix!$E$20)</f>
        <v>0.0012511533002191998</v>
      </c>
      <c r="H153">
        <f>-Matrix!$D$21*Matrix!$B$13*SIN(Momente!$A153+Matrix!$E$21)</f>
        <v>0.001421788154535492</v>
      </c>
      <c r="I153">
        <f>-H153*Daten!$B$37</f>
        <v>-0.004265364463606476</v>
      </c>
      <c r="J153">
        <f>-Matrix!$D$22*Matrix!$B$13*SIN(Momente!$A153+Matrix!$E$22)</f>
        <v>-0.004393022783262951</v>
      </c>
      <c r="L153">
        <f>Daten!$B$34*(Momente!B153-Momente!C153)+Daten!$B$39*(Momente!G153-Momente!H153)</f>
        <v>0.07958330102960072</v>
      </c>
      <c r="M153">
        <f>Daten!$B$35*(Momente!D153-Momente!E153)+Daten!$B$40*(Momente!I153-Momente!J153)</f>
        <v>-0.025118119195710734</v>
      </c>
    </row>
    <row r="154" spans="1:13" ht="12.75">
      <c r="A154">
        <v>1.49</v>
      </c>
      <c r="B154">
        <f>Matrix!$D$20*COS(Momente!$A154+Matrix!$E$20)</f>
        <v>-6.458363617773732E-07</v>
      </c>
      <c r="C154">
        <f>Matrix!$D$21*COS(Momente!$A154+Matrix!$E$21)</f>
        <v>-7.339168499835258E-07</v>
      </c>
      <c r="D154">
        <f>-C154*Daten!$B$37</f>
        <v>2.201750549950577E-06</v>
      </c>
      <c r="E154">
        <f>Matrix!$D$22*COS(Momente!$A154+Matrix!$E$22)</f>
        <v>2.2676468591423527E-06</v>
      </c>
      <c r="G154">
        <f>-Matrix!$D$20*Matrix!$B$13*SIN(Momente!$A154+Matrix!$E$20)</f>
        <v>0.0012522298573789984</v>
      </c>
      <c r="H154">
        <f>-Matrix!$D$21*Matrix!$B$13*SIN(Momente!$A154+Matrix!$E$21)</f>
        <v>0.0014230115347697238</v>
      </c>
      <c r="I154">
        <f>-H154*Daten!$B$37</f>
        <v>-0.004269034604309171</v>
      </c>
      <c r="J154">
        <f>-Matrix!$D$22*Matrix!$B$13*SIN(Momente!$A154+Matrix!$E$22)</f>
        <v>-0.004396802767801736</v>
      </c>
      <c r="L154">
        <f>Daten!$B$34*(Momente!B154-Momente!C154)+Daten!$B$39*(Momente!G154-Momente!H154)</f>
        <v>0.07083853175630123</v>
      </c>
      <c r="M154">
        <f>Daten!$B$35*(Momente!D154-Momente!E154)+Daten!$B$40*(Momente!I154-Momente!J154)</f>
        <v>-0.022358090972400886</v>
      </c>
    </row>
    <row r="155" spans="1:13" ht="12.75">
      <c r="A155">
        <v>1.5</v>
      </c>
      <c r="B155">
        <f>Matrix!$D$20*COS(Momente!$A155+Matrix!$E$20)</f>
        <v>-5.660455360254711E-07</v>
      </c>
      <c r="C155">
        <f>Matrix!$D$21*COS(Momente!$A155+Matrix!$E$21)</f>
        <v>-6.432439876933616E-07</v>
      </c>
      <c r="D155">
        <f>-C155*Daten!$B$37</f>
        <v>1.9297319630800848E-06</v>
      </c>
      <c r="E155">
        <f>Matrix!$D$22*COS(Momente!$A155+Matrix!$E$22)</f>
        <v>1.9874870135326523E-06</v>
      </c>
      <c r="G155">
        <f>-Matrix!$D$20*Matrix!$B$13*SIN(Momente!$A155+Matrix!$E$20)</f>
        <v>0.0012531811925965803</v>
      </c>
      <c r="H155">
        <f>-Matrix!$D$21*Matrix!$B$13*SIN(Momente!$A155+Matrix!$E$21)</f>
        <v>0.0014240926150363173</v>
      </c>
      <c r="I155">
        <f>-H155*Daten!$B$37</f>
        <v>-0.004272277845108951</v>
      </c>
      <c r="J155">
        <f>-Matrix!$D$22*Matrix!$B$13*SIN(Momente!$A155+Matrix!$E$22)</f>
        <v>-0.004400143075727732</v>
      </c>
      <c r="L155">
        <f>Daten!$B$34*(Momente!B155-Momente!C155)+Daten!$B$39*(Momente!G155-Momente!H155)</f>
        <v>0.062086678688858005</v>
      </c>
      <c r="M155">
        <f>Daten!$B$35*(Momente!D155-Momente!E155)+Daten!$B$40*(Momente!I155-Momente!J155)</f>
        <v>-0.019595826958625336</v>
      </c>
    </row>
    <row r="156" spans="1:13" ht="12.75">
      <c r="A156">
        <v>1.51</v>
      </c>
      <c r="B156">
        <f>Matrix!$D$20*COS(Momente!$A156+Matrix!$E$20)</f>
        <v>-4.861981061916694E-07</v>
      </c>
      <c r="C156">
        <f>Matrix!$D$21*COS(Momente!$A156+Matrix!$E$21)</f>
        <v>-5.52506801540463E-07</v>
      </c>
      <c r="D156">
        <f>-C156*Daten!$B$37</f>
        <v>1.6575204046213888E-06</v>
      </c>
      <c r="E156">
        <f>Matrix!$D$22*COS(Momente!$A156+Matrix!$E$22)</f>
        <v>1.7071284208778322E-06</v>
      </c>
      <c r="G156">
        <f>-Matrix!$D$20*Matrix!$B$13*SIN(Momente!$A156+Matrix!$E$20)</f>
        <v>0.0012540072107392166</v>
      </c>
      <c r="H156">
        <f>-Matrix!$D$21*Matrix!$B$13*SIN(Momente!$A156+Matrix!$E$21)</f>
        <v>0.001425031287228147</v>
      </c>
      <c r="I156">
        <f>-H156*Daten!$B$37</f>
        <v>-0.004275093861684441</v>
      </c>
      <c r="J156">
        <f>-Matrix!$D$22*Matrix!$B$13*SIN(Momente!$A156+Matrix!$E$22)</f>
        <v>-0.004403043373012928</v>
      </c>
      <c r="L156">
        <f>Daten!$B$34*(Momente!B156-Momente!C156)+Daten!$B$39*(Momente!G156-Momente!H156)</f>
        <v>0.053328617005284816</v>
      </c>
      <c r="M156">
        <f>Daten!$B$35*(Momente!D156-Momente!E156)+Daten!$B$40*(Momente!I156-Momente!J156)</f>
        <v>-0.01683160337848382</v>
      </c>
    </row>
    <row r="157" spans="1:13" ht="12.75">
      <c r="A157">
        <v>1.52</v>
      </c>
      <c r="B157">
        <f>Matrix!$D$20*COS(Momente!$A157+Matrix!$E$20)</f>
        <v>-4.063020569524123E-07</v>
      </c>
      <c r="C157">
        <f>Matrix!$D$21*COS(Momente!$A157+Matrix!$E$21)</f>
        <v>-4.617143651678311E-07</v>
      </c>
      <c r="D157">
        <f>-C157*Daten!$B$37</f>
        <v>1.3851430955034931E-06</v>
      </c>
      <c r="E157">
        <f>Matrix!$D$22*COS(Momente!$A157+Matrix!$E$22)</f>
        <v>1.4265991168035268E-06</v>
      </c>
      <c r="G157">
        <f>-Matrix!$D$20*Matrix!$B$13*SIN(Momente!$A157+Matrix!$E$20)</f>
        <v>0.0012547078292057816</v>
      </c>
      <c r="H157">
        <f>-Matrix!$D$21*Matrix!$B$13*SIN(Momente!$A157+Matrix!$E$21)</f>
        <v>0.0014258274574787764</v>
      </c>
      <c r="I157">
        <f>-H157*Daten!$B$37</f>
        <v>-0.004277482372436328</v>
      </c>
      <c r="J157">
        <f>-Matrix!$D$22*Matrix!$B$13*SIN(Momente!$A157+Matrix!$E$22)</f>
        <v>-0.004405503369630015</v>
      </c>
      <c r="L157">
        <f>Daten!$B$34*(Momente!B157-Momente!C157)+Daten!$B$39*(Momente!G157-Momente!H157)</f>
        <v>0.04456522250445133</v>
      </c>
      <c r="M157">
        <f>Daten!$B$35*(Momente!D157-Momente!E157)+Daten!$B$40*(Momente!I157-Momente!J157)</f>
        <v>-0.014065696652030751</v>
      </c>
    </row>
    <row r="158" spans="1:13" ht="12.75">
      <c r="A158">
        <v>1.53</v>
      </c>
      <c r="B158">
        <f>Matrix!$D$20*COS(Momente!$A158+Matrix!$E$20)</f>
        <v>-3.2636537784603677E-07</v>
      </c>
      <c r="C158">
        <f>Matrix!$D$21*COS(Momente!$A158+Matrix!$E$21)</f>
        <v>-3.70875757743435E-07</v>
      </c>
      <c r="D158">
        <f>-C158*Daten!$B$37</f>
        <v>1.1126272732303047E-06</v>
      </c>
      <c r="E158">
        <f>Matrix!$D$22*COS(Momente!$A158+Matrix!$E$22)</f>
        <v>1.1459271540063696E-06</v>
      </c>
      <c r="G158">
        <f>-Matrix!$D$20*Matrix!$B$13*SIN(Momente!$A158+Matrix!$E$20)</f>
        <v>0.0012552829779350126</v>
      </c>
      <c r="H158">
        <f>-Matrix!$D$21*Matrix!$B$13*SIN(Momente!$A158+Matrix!$E$21)</f>
        <v>0.001426481046171843</v>
      </c>
      <c r="I158">
        <f>-H158*Daten!$B$37</f>
        <v>-0.004279443138515529</v>
      </c>
      <c r="J158">
        <f>-Matrix!$D$22*Matrix!$B$13*SIN(Momente!$A158+Matrix!$E$22)</f>
        <v>-0.004407522819581378</v>
      </c>
      <c r="L158">
        <f>Daten!$B$34*(Momente!B158-Momente!C158)+Daten!$B$39*(Momente!G158-Momente!H158)</f>
        <v>0.03579737151850421</v>
      </c>
      <c r="M158">
        <f>Daten!$B$35*(Momente!D158-Momente!E158)+Daten!$B$40*(Momente!I158-Momente!J158)</f>
        <v>-0.01129838336764215</v>
      </c>
    </row>
    <row r="159" spans="1:13" ht="12.75">
      <c r="A159">
        <v>1.54</v>
      </c>
      <c r="B159">
        <f>Matrix!$D$20*COS(Momente!$A159+Matrix!$E$20)</f>
        <v>-2.46396062473854E-07</v>
      </c>
      <c r="C159">
        <f>Matrix!$D$21*COS(Momente!$A159+Matrix!$E$21)</f>
        <v>-2.8000006305233476E-07</v>
      </c>
      <c r="D159">
        <f>-C159*Daten!$B$37</f>
        <v>8.400001891570042E-07</v>
      </c>
      <c r="E159">
        <f>Matrix!$D$22*COS(Momente!$A159+Matrix!$E$22)</f>
        <v>8.651405994487478E-07</v>
      </c>
      <c r="G159">
        <f>-Matrix!$D$20*Matrix!$B$13*SIN(Momente!$A159+Matrix!$E$20)</f>
        <v>0.0012557325994125156</v>
      </c>
      <c r="H159">
        <f>-Matrix!$D$21*Matrix!$B$13*SIN(Momente!$A159+Matrix!$E$21)</f>
        <v>0.001426991987949023</v>
      </c>
      <c r="I159">
        <f>-H159*Daten!$B$37</f>
        <v>-0.004280975963847068</v>
      </c>
      <c r="J159">
        <f>-Matrix!$D$22*Matrix!$B$13*SIN(Momente!$A159+Matrix!$E$22)</f>
        <v>-0.004409101520923706</v>
      </c>
      <c r="L159">
        <f>Daten!$B$34*(Momente!B159-Momente!C159)+Daten!$B$39*(Momente!G159-Momente!H159)</f>
        <v>0.02702594082523708</v>
      </c>
      <c r="M159">
        <f>Daten!$B$35*(Momente!D159-Momente!E159)+Daten!$B$40*(Momente!I159-Momente!J159)</f>
        <v>-0.008529940254323687</v>
      </c>
    </row>
    <row r="160" spans="1:13" ht="12.75">
      <c r="A160">
        <v>1.55</v>
      </c>
      <c r="B160">
        <f>Matrix!$D$20*COS(Momente!$A160+Matrix!$E$20)</f>
        <v>-1.664021077007532E-07</v>
      </c>
      <c r="C160">
        <f>Matrix!$D$21*COS(Momente!$A160+Matrix!$E$21)</f>
        <v>-1.8909636858826187E-07</v>
      </c>
      <c r="D160">
        <f>-C160*Daten!$B$37</f>
        <v>5.672891057647855E-07</v>
      </c>
      <c r="E160">
        <f>Matrix!$D$22*COS(Momente!$A160+Matrix!$E$22)</f>
        <v>5.842675315521291E-07</v>
      </c>
      <c r="G160">
        <f>-Matrix!$D$20*Matrix!$B$13*SIN(Momente!$A160+Matrix!$E$20)</f>
        <v>0.0012560566486765176</v>
      </c>
      <c r="H160">
        <f>-Matrix!$D$21*Matrix!$B$13*SIN(Momente!$A160+Matrix!$E$21)</f>
        <v>0.0014273602317165643</v>
      </c>
      <c r="I160">
        <f>-H160*Daten!$B$37</f>
        <v>-0.004282080695149692</v>
      </c>
      <c r="J160">
        <f>-Matrix!$D$22*Matrix!$B$13*SIN(Momente!$A160+Matrix!$E$22)</f>
        <v>-0.004410239315788182</v>
      </c>
      <c r="L160">
        <f>Daten!$B$34*(Momente!B160-Momente!C160)+Daten!$B$39*(Momente!G160-Momente!H160)</f>
        <v>0.018251807560408943</v>
      </c>
      <c r="M160">
        <f>Daten!$B$35*(Momente!D160-Momente!E160)+Daten!$B$40*(Momente!I160-Momente!J160)</f>
        <v>-0.005760644154088114</v>
      </c>
    </row>
    <row r="161" spans="1:13" ht="12.75">
      <c r="A161">
        <v>1.56</v>
      </c>
      <c r="B161">
        <f>Matrix!$D$20*COS(Momente!$A161+Matrix!$E$20)</f>
        <v>-8.639151285554317E-08</v>
      </c>
      <c r="C161">
        <f>Matrix!$D$21*COS(Momente!$A161+Matrix!$E$21)</f>
        <v>-9.817376464490184E-08</v>
      </c>
      <c r="D161">
        <f>-C161*Daten!$B$37</f>
        <v>2.9452129393470546E-07</v>
      </c>
      <c r="E161">
        <f>Matrix!$D$22*COS(Momente!$A161+Matrix!$E$22)</f>
        <v>3.0333603738924344E-07</v>
      </c>
      <c r="G161">
        <f>-Matrix!$D$20*Matrix!$B$13*SIN(Momente!$A161+Matrix!$E$20)</f>
        <v>0.0012562550933223624</v>
      </c>
      <c r="H161">
        <f>-Matrix!$D$21*Matrix!$B$13*SIN(Momente!$A161+Matrix!$E$21)</f>
        <v>0.0014275857406503964</v>
      </c>
      <c r="I161">
        <f>-H161*Daten!$B$37</f>
        <v>-0.004282757221951188</v>
      </c>
      <c r="J161">
        <f>-Matrix!$D$22*Matrix!$B$13*SIN(Momente!$A161+Matrix!$E$22)</f>
        <v>-0.004410936090396266</v>
      </c>
      <c r="L161">
        <f>Daten!$B$34*(Momente!B161-Momente!C161)+Daten!$B$39*(Momente!G161-Momente!H161)</f>
        <v>0.009475849130033768</v>
      </c>
      <c r="M161">
        <f>Daten!$B$35*(Momente!D161-Momente!E161)+Daten!$B$40*(Momente!I161-Momente!J161)</f>
        <v>-0.002990771994245965</v>
      </c>
    </row>
    <row r="162" spans="1:13" ht="12.75">
      <c r="A162">
        <v>1.57</v>
      </c>
      <c r="B162">
        <f>Matrix!$D$20*COS(Momente!$A162+Matrix!$E$20)</f>
        <v>-6.372278931047384E-09</v>
      </c>
      <c r="C162">
        <f>Matrix!$D$21*COS(Momente!$A162+Matrix!$E$21)</f>
        <v>-7.241343406896627E-09</v>
      </c>
      <c r="D162">
        <f>-C162*Daten!$B$37</f>
        <v>2.1724030220689878E-08</v>
      </c>
      <c r="E162">
        <f>Matrix!$D$22*COS(Momente!$A162+Matrix!$E$22)</f>
        <v>2.2374209875397936E-08</v>
      </c>
      <c r="G162">
        <f>-Matrix!$D$20*Matrix!$B$13*SIN(Momente!$A162+Matrix!$E$20)</f>
        <v>0.0012563279135057509</v>
      </c>
      <c r="H162">
        <f>-Matrix!$D$21*Matrix!$B$13*SIN(Momente!$A162+Matrix!$E$21)</f>
        <v>0.0014276684921998145</v>
      </c>
      <c r="I162">
        <f>-H162*Daten!$B$37</f>
        <v>-0.004283005476599443</v>
      </c>
      <c r="J162">
        <f>-Matrix!$D$22*Matrix!$B$13*SIN(Momente!$A162+Matrix!$E$22)</f>
        <v>-0.004411191775071078</v>
      </c>
      <c r="L162">
        <f>Daten!$B$34*(Momente!B162-Momente!C162)+Daten!$B$39*(Momente!G162-Momente!H162)</f>
        <v>0.0006989431226429045</v>
      </c>
      <c r="M162">
        <f>Daten!$B$35*(Momente!D162-Momente!E162)+Daten!$B$40*(Momente!I162-Momente!J162)</f>
        <v>-0.00022060075968839351</v>
      </c>
    </row>
    <row r="163" spans="1:13" ht="12.75">
      <c r="A163">
        <v>1.58</v>
      </c>
      <c r="B163">
        <f>Matrix!$D$20*COS(Momente!$A163+Matrix!$E$20)</f>
        <v>7.364759221603128E-08</v>
      </c>
      <c r="C163">
        <f>Matrix!$D$21*COS(Momente!$A163+Matrix!$E$21)</f>
        <v>8.369180195941486E-08</v>
      </c>
      <c r="D163">
        <f>-C163*Daten!$B$37</f>
        <v>-2.5107540587824453E-07</v>
      </c>
      <c r="E163">
        <f>Matrix!$D$22*COS(Momente!$A163+Matrix!$E$22)</f>
        <v>-2.5858985504079003E-07</v>
      </c>
      <c r="G163">
        <f>-Matrix!$D$20*Matrix!$B$13*SIN(Momente!$A163+Matrix!$E$20)</f>
        <v>0.001256275101944725</v>
      </c>
      <c r="H163">
        <f>-Matrix!$D$21*Matrix!$B$13*SIN(Momente!$A163+Matrix!$E$21)</f>
        <v>0.0014276084780897324</v>
      </c>
      <c r="I163">
        <f>-H163*Daten!$B$37</f>
        <v>-0.004282825434269197</v>
      </c>
      <c r="J163">
        <f>-Matrix!$D$22*Matrix!$B$13*SIN(Momente!$A163+Matrix!$E$22)</f>
        <v>-0.004411006344244363</v>
      </c>
      <c r="L163">
        <f>Daten!$B$34*(Momente!B163-Momente!C163)+Daten!$B$39*(Momente!G163-Momente!H163)</f>
        <v>-0.008078032778477788</v>
      </c>
      <c r="M163">
        <f>Daten!$B$35*(Momente!D163-Momente!E163)+Daten!$B$40*(Momente!I163-Momente!J163)</f>
        <v>0.0025495925347613075</v>
      </c>
    </row>
    <row r="164" spans="1:13" ht="12.75">
      <c r="A164">
        <v>1.59</v>
      </c>
      <c r="B164">
        <f>Matrix!$D$20*COS(Momente!$A164+Matrix!$E$20)</f>
        <v>1.5366009866526113E-07</v>
      </c>
      <c r="C164">
        <f>Matrix!$D$21*COS(Momente!$A164+Matrix!$E$21)</f>
        <v>1.746165782152733E-07</v>
      </c>
      <c r="D164">
        <f>-C164*Daten!$B$37</f>
        <v>-5.238497346458198E-07</v>
      </c>
      <c r="E164">
        <f>Matrix!$D$22*COS(Momente!$A164+Matrix!$E$22)</f>
        <v>-5.395280611869648E-07</v>
      </c>
      <c r="G164">
        <f>-Matrix!$D$20*Matrix!$B$13*SIN(Momente!$A164+Matrix!$E$20)</f>
        <v>0.0012560966639203971</v>
      </c>
      <c r="H164">
        <f>-Matrix!$D$21*Matrix!$B$13*SIN(Momente!$A164+Matrix!$E$21)</f>
        <v>0.001427405704321511</v>
      </c>
      <c r="I164">
        <f>-H164*Daten!$B$37</f>
        <v>-0.004282217112964532</v>
      </c>
      <c r="J164">
        <f>-Matrix!$D$22*Matrix!$B$13*SIN(Momente!$A164+Matrix!$E$22)</f>
        <v>-0.004410379816459051</v>
      </c>
      <c r="L164">
        <f>Daten!$B$34*(Momente!B164-Momente!C164)+Daten!$B$39*(Momente!G164-Momente!H164)</f>
        <v>-0.01685420088305228</v>
      </c>
      <c r="M164">
        <f>Daten!$B$35*(Momente!D164-Momente!E164)+Daten!$B$40*(Momente!I164-Momente!J164)</f>
        <v>0.005319530872082229</v>
      </c>
    </row>
    <row r="165" spans="1:13" ht="12.75">
      <c r="A165">
        <v>1.6</v>
      </c>
      <c r="B165">
        <f>Matrix!$D$20*COS(Momente!$A165+Matrix!$E$20)</f>
        <v>2.3365723923267413E-07</v>
      </c>
      <c r="C165">
        <f>Matrix!$D$21*COS(Momente!$A165+Matrix!$E$21)</f>
        <v>2.655238929588236E-07</v>
      </c>
      <c r="D165">
        <f>-C165*Daten!$B$37</f>
        <v>-7.965716788764707E-07</v>
      </c>
      <c r="E165">
        <f>Matrix!$D$22*COS(Momente!$A165+Matrix!$E$22)</f>
        <v>-8.204123149766259E-07</v>
      </c>
      <c r="G165">
        <f>-Matrix!$D$20*Matrix!$B$13*SIN(Momente!$A165+Matrix!$E$20)</f>
        <v>0.001255792617276421</v>
      </c>
      <c r="H165">
        <f>-Matrix!$D$21*Matrix!$B$13*SIN(Momente!$A165+Matrix!$E$21)</f>
        <v>0.0014270601911723583</v>
      </c>
      <c r="I165">
        <f>-H165*Daten!$B$37</f>
        <v>-0.004281180573517074</v>
      </c>
      <c r="J165">
        <f>-Matrix!$D$22*Matrix!$B$13*SIN(Momente!$A165+Matrix!$E$22)</f>
        <v>-0.004409312254367396</v>
      </c>
      <c r="L165">
        <f>Daten!$B$34*(Momente!B165-Momente!C165)+Daten!$B$39*(Momente!G165-Momente!H165)</f>
        <v>-0.025628683581583614</v>
      </c>
      <c r="M165">
        <f>Daten!$B$35*(Momente!D165-Momente!E165)+Daten!$B$40*(Momente!I165-Momente!J165)</f>
        <v>0.00808893726074876</v>
      </c>
    </row>
    <row r="166" spans="1:13" ht="12.75">
      <c r="A166">
        <v>1.61</v>
      </c>
      <c r="B166">
        <f>Matrix!$D$20*COS(Momente!$A166+Matrix!$E$20)</f>
        <v>3.1363101427088464E-07</v>
      </c>
      <c r="C166">
        <f>Matrix!$D$21*COS(Momente!$A166+Matrix!$E$21)</f>
        <v>3.564046555343552E-07</v>
      </c>
      <c r="D166">
        <f>-C166*Daten!$B$37</f>
        <v>-1.0692139666030656E-06</v>
      </c>
      <c r="E166">
        <f>Matrix!$D$22*COS(Momente!$A166+Matrix!$E$22)</f>
        <v>-1.101214528218464E-06</v>
      </c>
      <c r="G166">
        <f>-Matrix!$D$20*Matrix!$B$13*SIN(Momente!$A166+Matrix!$E$20)</f>
        <v>0.0012553629924172075</v>
      </c>
      <c r="H166">
        <f>-Matrix!$D$21*Matrix!$B$13*SIN(Momente!$A166+Matrix!$E$21)</f>
        <v>0.001426571973193301</v>
      </c>
      <c r="I166">
        <f>-H166*Daten!$B$37</f>
        <v>-0.004279715919579903</v>
      </c>
      <c r="J166">
        <f>-Matrix!$D$22*Matrix!$B$13*SIN(Momente!$A166+Matrix!$E$22)</f>
        <v>-0.004407803764724721</v>
      </c>
      <c r="L166">
        <f>Daten!$B$34*(Momente!B166-Momente!C166)+Daten!$B$39*(Momente!G166-Momente!H166)</f>
        <v>-0.034400603433114726</v>
      </c>
      <c r="M166">
        <f>Daten!$B$35*(Momente!D166-Momente!E166)+Daten!$B$40*(Momente!I166-Momente!J166)</f>
        <v>0.010857534762421827</v>
      </c>
    </row>
    <row r="167" spans="1:13" ht="12.75">
      <c r="A167">
        <v>1.62</v>
      </c>
      <c r="B167">
        <f>Matrix!$D$20*COS(Momente!$A167+Matrix!$E$20)</f>
        <v>3.9357342646901933E-07</v>
      </c>
      <c r="C167">
        <f>Matrix!$D$21*COS(Momente!$A167+Matrix!$E$21)</f>
        <v>4.472497779413283E-07</v>
      </c>
      <c r="D167">
        <f>-C167*Daten!$B$37</f>
        <v>-1.3417493338239847E-06</v>
      </c>
      <c r="E167">
        <f>Matrix!$D$22*COS(Momente!$A167+Matrix!$E$22)</f>
        <v>-1.3819066209251562E-06</v>
      </c>
      <c r="G167">
        <f>-Matrix!$D$20*Matrix!$B$13*SIN(Momente!$A167+Matrix!$E$20)</f>
        <v>0.0012548078323048849</v>
      </c>
      <c r="H167">
        <f>-Matrix!$D$21*Matrix!$B$13*SIN(Momente!$A167+Matrix!$E$21)</f>
        <v>0.0014259410992057307</v>
      </c>
      <c r="I167">
        <f>-H167*Daten!$B$37</f>
        <v>-0.004277823297617191</v>
      </c>
      <c r="J167">
        <f>-Matrix!$D$22*Matrix!$B$13*SIN(Momente!$A167+Matrix!$E$22)</f>
        <v>-0.00440585449837873</v>
      </c>
      <c r="L167">
        <f>Daten!$B$34*(Momente!B167-Momente!C167)+Daten!$B$39*(Momente!G167-Momente!H167)</f>
        <v>-0.043169083252968816</v>
      </c>
      <c r="M167">
        <f>Daten!$B$35*(Momente!D167-Momente!E167)+Daten!$B$40*(Momente!I167-Momente!J167)</f>
        <v>0.01362504651967476</v>
      </c>
    </row>
    <row r="168" spans="1:13" ht="12.75">
      <c r="A168">
        <v>1.63</v>
      </c>
      <c r="B168">
        <f>Matrix!$D$20*COS(Momente!$A168+Matrix!$E$20)</f>
        <v>4.7347648165248385E-07</v>
      </c>
      <c r="C168">
        <f>Matrix!$D$21*COS(Momente!$A168+Matrix!$E$21)</f>
        <v>5.380501757432141E-07</v>
      </c>
      <c r="D168">
        <f>-C168*Daten!$B$37</f>
        <v>-1.614150527229642E-06</v>
      </c>
      <c r="E168">
        <f>Matrix!$D$22*COS(Momente!$A168+Matrix!$E$22)</f>
        <v>-1.6624605241213344E-06</v>
      </c>
      <c r="G168">
        <f>-Matrix!$D$20*Matrix!$B$13*SIN(Momente!$A168+Matrix!$E$20)</f>
        <v>0.0012541271924550012</v>
      </c>
      <c r="H168">
        <f>-Matrix!$D$21*Matrix!$B$13*SIN(Momente!$A168+Matrix!$E$21)</f>
        <v>0.00142516763229652</v>
      </c>
      <c r="I168">
        <f>-H168*Daten!$B$37</f>
        <v>-0.00427550289688956</v>
      </c>
      <c r="J168">
        <f>-Matrix!$D$22*Matrix!$B$13*SIN(Momente!$A168+Matrix!$E$22)</f>
        <v>-0.004403464650254434</v>
      </c>
      <c r="L168">
        <f>Daten!$B$34*(Momente!B168-Momente!C168)+Daten!$B$39*(Momente!G168-Momente!H168)</f>
        <v>-0.05193324620047176</v>
      </c>
      <c r="M168">
        <f>Daten!$B$35*(Momente!D168-Momente!E168)+Daten!$B$40*(Momente!I168-Momente!J168)</f>
        <v>0.016391195783627757</v>
      </c>
    </row>
    <row r="169" spans="1:13" ht="12.75">
      <c r="A169">
        <v>1.64</v>
      </c>
      <c r="B169">
        <f>Matrix!$D$20*COS(Momente!$A169+Matrix!$E$20)</f>
        <v>5.533321895823455E-07</v>
      </c>
      <c r="C169">
        <f>Matrix!$D$21*COS(Momente!$A169+Matrix!$E$21)</f>
        <v>6.287967689758991E-07</v>
      </c>
      <c r="D169">
        <f>-C169*Daten!$B$37</f>
        <v>-1.886390306927697E-06</v>
      </c>
      <c r="E169">
        <f>Matrix!$D$22*COS(Momente!$A169+Matrix!$E$22)</f>
        <v>-1.942848182650486E-06</v>
      </c>
      <c r="G169">
        <f>-Matrix!$D$20*Matrix!$B$13*SIN(Momente!$A169+Matrix!$E$20)</f>
        <v>0.0012533211409309747</v>
      </c>
      <c r="H169">
        <f>-Matrix!$D$21*Matrix!$B$13*SIN(Momente!$A169+Matrix!$E$21)</f>
        <v>0.0014242516498117156</v>
      </c>
      <c r="I169">
        <f>-H169*Daten!$B$37</f>
        <v>-0.004272754949435146</v>
      </c>
      <c r="J169">
        <f>-Matrix!$D$22*Matrix!$B$13*SIN(Momente!$A169+Matrix!$E$22)</f>
        <v>-0.004400634459334655</v>
      </c>
      <c r="L169">
        <f>Daten!$B$34*(Momente!B169-Momente!C169)+Daten!$B$39*(Momente!G169-Momente!H169)</f>
        <v>-0.060692215866632135</v>
      </c>
      <c r="M169">
        <f>Daten!$B$35*(Momente!D169-Momente!E169)+Daten!$B$40*(Momente!I169-Momente!J169)</f>
        <v>0.019155705941663968</v>
      </c>
    </row>
    <row r="170" spans="1:13" ht="12.75">
      <c r="A170">
        <v>1.65</v>
      </c>
      <c r="B170">
        <f>Matrix!$D$20*COS(Momente!$A170+Matrix!$E$20)</f>
        <v>6.331325647543647E-07</v>
      </c>
      <c r="C170">
        <f>Matrix!$D$21*COS(Momente!$A170+Matrix!$E$21)</f>
        <v>7.194804830556903E-07</v>
      </c>
      <c r="D170">
        <f>-C170*Daten!$B$37</f>
        <v>-2.1584414491670703E-06</v>
      </c>
      <c r="E170">
        <f>Matrix!$D$22*COS(Momente!$A170+Matrix!$E$22)</f>
        <v>-2.223041557980407E-06</v>
      </c>
      <c r="G170">
        <f>-Matrix!$D$20*Matrix!$B$13*SIN(Momente!$A170+Matrix!$E$20)</f>
        <v>0.0012523897583372858</v>
      </c>
      <c r="H170">
        <f>-Matrix!$D$21*Matrix!$B$13*SIN(Momente!$A170+Matrix!$E$21)</f>
        <v>0.0014231932433488022</v>
      </c>
      <c r="I170">
        <f>-H170*Daten!$B$37</f>
        <v>-0.004269579730046406</v>
      </c>
      <c r="J170">
        <f>-Matrix!$D$22*Matrix!$B$13*SIN(Momente!$A170+Matrix!$E$22)</f>
        <v>-0.004397364208636125</v>
      </c>
      <c r="L170">
        <f>Daten!$B$34*(Momente!B170-Momente!C170)+Daten!$B$39*(Momente!G170-Momente!H170)</f>
        <v>-0.06944511636178334</v>
      </c>
      <c r="M170">
        <f>Daten!$B$35*(Momente!D170-Momente!E170)+Daten!$B$40*(Momente!I170-Momente!J170)</f>
        <v>0.02191830054506068</v>
      </c>
    </row>
    <row r="171" spans="1:13" ht="12.75">
      <c r="A171">
        <v>1.66</v>
      </c>
      <c r="B171">
        <f>Matrix!$D$20*COS(Momente!$A171+Matrix!$E$20)</f>
        <v>7.128696271975101E-07</v>
      </c>
      <c r="C171">
        <f>Matrix!$D$21*COS(Momente!$A171+Matrix!$E$21)</f>
        <v>8.100922496867329E-07</v>
      </c>
      <c r="D171">
        <f>-C171*Daten!$B$37</f>
        <v>-2.4302767490601983E-06</v>
      </c>
      <c r="E171">
        <f>Matrix!$D$22*COS(Momente!$A171+Matrix!$E$22)</f>
        <v>-2.5030126310070594E-06</v>
      </c>
      <c r="G171">
        <f>-Matrix!$D$20*Matrix!$B$13*SIN(Momente!$A171+Matrix!$E$20)</f>
        <v>0.001251333137811418</v>
      </c>
      <c r="H171">
        <f>-Matrix!$D$21*Matrix!$B$13*SIN(Momente!$A171+Matrix!$E$21)</f>
        <v>0.0014219925187475442</v>
      </c>
      <c r="I171">
        <f>-H171*Daten!$B$37</f>
        <v>-0.0042659775562426325</v>
      </c>
      <c r="J171">
        <f>-Matrix!$D$22*Matrix!$B$13*SIN(Momente!$A171+Matrix!$E$22)</f>
        <v>-0.004393654225181189</v>
      </c>
      <c r="L171">
        <f>Daten!$B$34*(Momente!B171-Momente!C171)+Daten!$B$39*(Momente!G171-Momente!H171)</f>
        <v>-0.07819107240316832</v>
      </c>
      <c r="M171">
        <f>Daten!$B$35*(Momente!D171-Momente!E171)+Daten!$B$40*(Momente!I171-Momente!J171)</f>
        <v>0.024678703336676384</v>
      </c>
    </row>
    <row r="172" spans="1:13" ht="12.75">
      <c r="A172">
        <v>1.67</v>
      </c>
      <c r="B172">
        <f>Matrix!$D$20*COS(Momente!$A172+Matrix!$E$20)</f>
        <v>7.925354032719916E-07</v>
      </c>
      <c r="C172">
        <f>Matrix!$D$21*COS(Momente!$A172+Matrix!$E$21)</f>
        <v>9.006230077678815E-07</v>
      </c>
      <c r="D172">
        <f>-C172*Daten!$B$37</f>
        <v>-2.701869023303644E-06</v>
      </c>
      <c r="E172">
        <f>Matrix!$D$22*COS(Momente!$A172+Matrix!$E$22)</f>
        <v>-2.782733404856447E-06</v>
      </c>
      <c r="G172">
        <f>-Matrix!$D$20*Matrix!$B$13*SIN(Momente!$A172+Matrix!$E$20)</f>
        <v>0.001250151385014543</v>
      </c>
      <c r="H172">
        <f>-Matrix!$D$21*Matrix!$B$13*SIN(Momente!$A172+Matrix!$E$21)</f>
        <v>0.0014206495960794015</v>
      </c>
      <c r="I172">
        <f>-H172*Daten!$B$37</f>
        <v>-0.004261948788238204</v>
      </c>
      <c r="J172">
        <f>-Matrix!$D$22*Matrix!$B$13*SIN(Momente!$A172+Matrix!$E$22)</f>
        <v>-0.004389504879965102</v>
      </c>
      <c r="L172">
        <f>Daten!$B$34*(Momente!B172-Momente!C172)+Daten!$B$39*(Momente!G172-Momente!H172)</f>
        <v>-0.08692920940247208</v>
      </c>
      <c r="M172">
        <f>Daten!$B$35*(Momente!D172-Momente!E172)+Daten!$B$40*(Momente!I172-Momente!J172)</f>
        <v>0.02743663827852378</v>
      </c>
    </row>
    <row r="173" spans="1:13" ht="12.75">
      <c r="A173">
        <v>1.68</v>
      </c>
      <c r="B173">
        <f>Matrix!$D$20*COS(Momente!$A173+Matrix!$E$20)</f>
        <v>8.721219264665901E-07</v>
      </c>
      <c r="C173">
        <f>Matrix!$D$21*COS(Momente!$A173+Matrix!$E$21)</f>
        <v>9.910637042987699E-07</v>
      </c>
      <c r="D173">
        <f>-C173*Daten!$B$37</f>
        <v>-2.9731911128963092E-06</v>
      </c>
      <c r="E173">
        <f>Matrix!$D$22*COS(Momente!$A173+Matrix!$E$22)</f>
        <v>-3.0621759076842858E-06</v>
      </c>
      <c r="G173">
        <f>-Matrix!$D$20*Matrix!$B$13*SIN(Momente!$A173+Matrix!$E$20)</f>
        <v>0.001248844618120956</v>
      </c>
      <c r="H173">
        <f>-Matrix!$D$21*Matrix!$B$13*SIN(Momente!$A173+Matrix!$E$21)</f>
        <v>0.0014191646096355216</v>
      </c>
      <c r="I173">
        <f>-H173*Daten!$B$37</f>
        <v>-0.004257493828906564</v>
      </c>
      <c r="J173">
        <f>-Matrix!$D$22*Matrix!$B$13*SIN(Momente!$A173+Matrix!$E$22)</f>
        <v>-0.004384916587918927</v>
      </c>
      <c r="L173">
        <f>Daten!$B$34*(Momente!B173-Momente!C173)+Daten!$B$39*(Momente!G173-Momente!H173)</f>
        <v>-0.09565865355327623</v>
      </c>
      <c r="M173">
        <f>Daten!$B$35*(Momente!D173-Momente!E173)+Daten!$B$40*(Momente!I173-Momente!J173)</f>
        <v>0.030191829579407067</v>
      </c>
    </row>
    <row r="174" spans="1:13" ht="12.75">
      <c r="A174">
        <v>1.69</v>
      </c>
      <c r="B174">
        <f>Matrix!$D$20*COS(Momente!$A174+Matrix!$E$20)</f>
        <v>9.516212381953077E-07</v>
      </c>
      <c r="C174">
        <f>Matrix!$D$21*COS(Momente!$A174+Matrix!$E$21)</f>
        <v>1.0814052952851121E-06</v>
      </c>
      <c r="D174">
        <f>-C174*Daten!$B$37</f>
        <v>-3.2442158858553357E-06</v>
      </c>
      <c r="E174">
        <f>Matrix!$D$22*COS(Momente!$A174+Matrix!$E$22)</f>
        <v>-3.3413121954731615E-06</v>
      </c>
      <c r="G174">
        <f>-Matrix!$D$20*Matrix!$B$13*SIN(Momente!$A174+Matrix!$E$20)</f>
        <v>0.0012474129678062573</v>
      </c>
      <c r="H174">
        <f>-Matrix!$D$21*Matrix!$B$13*SIN(Momente!$A174+Matrix!$E$21)</f>
        <v>0.0014175377079133113</v>
      </c>
      <c r="I174">
        <f>-H174*Daten!$B$37</f>
        <v>-0.004252613123739933</v>
      </c>
      <c r="J174">
        <f>-Matrix!$D$22*Matrix!$B$13*SIN(Momente!$A174+Matrix!$E$22)</f>
        <v>-0.004379889807868045</v>
      </c>
      <c r="L174">
        <f>Daten!$B$34*(Momente!B174-Momente!C174)+Daten!$B$39*(Momente!G174-Momente!H174)</f>
        <v>-0.10437853191844042</v>
      </c>
      <c r="M174">
        <f>Daten!$B$35*(Momente!D174-Momente!E174)+Daten!$B$40*(Momente!I174-Momente!J174)</f>
        <v>0.032944001722492476</v>
      </c>
    </row>
    <row r="175" spans="1:13" ht="12.75">
      <c r="A175">
        <v>1.7</v>
      </c>
      <c r="B175">
        <f>Matrix!$D$20*COS(Momente!$A175+Matrix!$E$20)</f>
        <v>1.031025388593228E-06</v>
      </c>
      <c r="C175">
        <f>Matrix!$D$21*COS(Momente!$A175+Matrix!$E$21)</f>
        <v>1.171638746643102E-06</v>
      </c>
      <c r="D175">
        <f>-C175*Daten!$B$37</f>
        <v>-3.5149162399293054E-06</v>
      </c>
      <c r="E175">
        <f>Matrix!$D$22*COS(Momente!$A175+Matrix!$E$22)</f>
        <v>-3.6201143548269067E-06</v>
      </c>
      <c r="G175">
        <f>-Matrix!$D$20*Matrix!$B$13*SIN(Momente!$A175+Matrix!$E$20)</f>
        <v>0.001245856577234285</v>
      </c>
      <c r="H175">
        <f>-Matrix!$D$21*Matrix!$B$13*SIN(Momente!$A175+Matrix!$E$21)</f>
        <v>0.001415769053601587</v>
      </c>
      <c r="I175">
        <f>-H175*Daten!$B$37</f>
        <v>-0.004247307160804761</v>
      </c>
      <c r="J175">
        <f>-Matrix!$D$22*Matrix!$B$13*SIN(Momente!$A175+Matrix!$E$22)</f>
        <v>-0.004374425042486272</v>
      </c>
      <c r="L175">
        <f>Daten!$B$34*(Momente!B175-Momente!C175)+Daten!$B$39*(Momente!G175-Momente!H175)</f>
        <v>-0.11308797251739536</v>
      </c>
      <c r="M175">
        <f>Daten!$B$35*(Momente!D175-Momente!E175)+Daten!$B$40*(Momente!I175-Momente!J175)</f>
        <v>0.03569287949285029</v>
      </c>
    </row>
    <row r="176" spans="1:13" ht="12.75">
      <c r="A176">
        <v>1.71</v>
      </c>
      <c r="B176">
        <f>Matrix!$D$20*COS(Momente!$A176+Matrix!$E$20)</f>
        <v>1.1103264373114666E-06</v>
      </c>
      <c r="C176">
        <f>Matrix!$D$21*COS(Momente!$A176+Matrix!$E$21)</f>
        <v>1.261755035102782E-06</v>
      </c>
      <c r="D176">
        <f>-C176*Daten!$B$37</f>
        <v>-3.7852651053083453E-06</v>
      </c>
      <c r="E176">
        <f>Matrix!$D$22*COS(Momente!$A176+Matrix!$E$22)</f>
        <v>-3.898554505761921E-06</v>
      </c>
      <c r="G176">
        <f>-Matrix!$D$20*Matrix!$B$13*SIN(Momente!$A176+Matrix!$E$20)</f>
        <v>0.0012441756020427999</v>
      </c>
      <c r="H176">
        <f>-Matrix!$D$21*Matrix!$B$13*SIN(Momente!$A176+Matrix!$E$21)</f>
        <v>0.0014138588235643064</v>
      </c>
      <c r="I176">
        <f>-H176*Daten!$B$37</f>
        <v>-0.004241576470692919</v>
      </c>
      <c r="J176">
        <f>-Matrix!$D$22*Matrix!$B$13*SIN(Momente!$A176+Matrix!$E$22)</f>
        <v>-0.004368522838245592</v>
      </c>
      <c r="L176">
        <f>Daten!$B$34*(Momente!B176-Momente!C176)+Daten!$B$39*(Momente!G176-Momente!H176)</f>
        <v>-0.12178610441333756</v>
      </c>
      <c r="M176">
        <f>Daten!$B$35*(Momente!D176-Momente!E176)+Daten!$B$40*(Momente!I176-Momente!J176)</f>
        <v>0.03843818800501099</v>
      </c>
    </row>
    <row r="177" spans="1:13" ht="12.75">
      <c r="A177">
        <v>1.72</v>
      </c>
      <c r="B177">
        <f>Matrix!$D$20*COS(Momente!$A177+Matrix!$E$20)</f>
        <v>1.189516454311243E-06</v>
      </c>
      <c r="C177">
        <f>Matrix!$D$21*COS(Momente!$A177+Matrix!$E$21)</f>
        <v>1.3517451491104104E-06</v>
      </c>
      <c r="D177">
        <f>-C177*Daten!$B$37</f>
        <v>-4.055235447331231E-06</v>
      </c>
      <c r="E177">
        <f>Matrix!$D$22*COS(Momente!$A177+Matrix!$E$22)</f>
        <v>-4.176604804495145E-06</v>
      </c>
      <c r="G177">
        <f>-Matrix!$D$20*Matrix!$B$13*SIN(Momente!$A177+Matrix!$E$20)</f>
        <v>0.00124237021032792</v>
      </c>
      <c r="H177">
        <f>-Matrix!$D$21*Matrix!$B$13*SIN(Momente!$A177+Matrix!$E$21)</f>
        <v>0.001411807208822881</v>
      </c>
      <c r="I177">
        <f>-H177*Daten!$B$37</f>
        <v>-0.004235421626468642</v>
      </c>
      <c r="J177">
        <f>-Matrix!$D$22*Matrix!$B$13*SIN(Momente!$A177+Matrix!$E$22)</f>
        <v>-0.0043621837853615114</v>
      </c>
      <c r="L177">
        <f>Daten!$B$34*(Momente!B177-Momente!C177)+Daten!$B$39*(Momente!G177-Momente!H177)</f>
        <v>-0.13047205780032634</v>
      </c>
      <c r="M177">
        <f>Daten!$B$35*(Momente!D177-Momente!E177)+Daten!$B$40*(Momente!I177-Momente!J177)</f>
        <v>0.04117965273040346</v>
      </c>
    </row>
    <row r="178" spans="1:13" ht="12.75">
      <c r="A178">
        <v>1.73</v>
      </c>
      <c r="B178">
        <f>Matrix!$D$20*COS(Momente!$A178+Matrix!$E$20)</f>
        <v>1.2685875206568561E-06</v>
      </c>
      <c r="C178">
        <f>Matrix!$D$21*COS(Momente!$A178+Matrix!$E$21)</f>
        <v>1.4416000897295864E-06</v>
      </c>
      <c r="D178">
        <f>-C178*Daten!$B$37</f>
        <v>-4.3248002691887584E-06</v>
      </c>
      <c r="E178">
        <f>Matrix!$D$22*COS(Momente!$A178+Matrix!$E$22)</f>
        <v>-4.454237446228411E-06</v>
      </c>
      <c r="G178">
        <f>-Matrix!$D$20*Matrix!$B$13*SIN(Momente!$A178+Matrix!$E$20)</f>
        <v>0.0012404405826273125</v>
      </c>
      <c r="H178">
        <f>-Matrix!$D$21*Matrix!$B$13*SIN(Momente!$A178+Matrix!$E$21)</f>
        <v>0.0014096144145370755</v>
      </c>
      <c r="I178">
        <f>-H178*Daten!$B$37</f>
        <v>-0.004228843243611226</v>
      </c>
      <c r="J178">
        <f>-Matrix!$D$22*Matrix!$B$13*SIN(Momente!$A178+Matrix!$E$22)</f>
        <v>-0.004355408517734036</v>
      </c>
      <c r="L178">
        <f>Daten!$B$34*(Momente!B178-Momente!C178)+Daten!$B$39*(Momente!G178-Momente!H178)</f>
        <v>-0.13914496409026206</v>
      </c>
      <c r="M178">
        <f>Daten!$B$35*(Momente!D178-Momente!E178)+Daten!$B$40*(Momente!I178-Momente!J178)</f>
        <v>0.04391699952483081</v>
      </c>
    </row>
    <row r="179" spans="1:13" ht="12.75">
      <c r="A179">
        <v>1.74</v>
      </c>
      <c r="B179">
        <f>Matrix!$D$20*COS(Momente!$A179+Matrix!$E$20)</f>
        <v>1.347531729307549E-06</v>
      </c>
      <c r="C179">
        <f>Matrix!$D$21*COS(Momente!$A179+Matrix!$E$21)</f>
        <v>1.5313108715411111E-06</v>
      </c>
      <c r="D179">
        <f>-C179*Daten!$B$37</f>
        <v>-4.5939326146233325E-06</v>
      </c>
      <c r="E179">
        <f>Matrix!$D$22*COS(Momente!$A179+Matrix!$E$22)</f>
        <v>-4.731424667928906E-06</v>
      </c>
      <c r="G179">
        <f>-Matrix!$D$20*Matrix!$B$13*SIN(Momente!$A179+Matrix!$E$20)</f>
        <v>0.0012383869119021393</v>
      </c>
      <c r="H179">
        <f>-Matrix!$D$21*Matrix!$B$13*SIN(Momente!$A179+Matrix!$E$21)</f>
        <v>0.001407280659984491</v>
      </c>
      <c r="I179">
        <f>-H179*Daten!$B$37</f>
        <v>-0.004221841979953472</v>
      </c>
      <c r="J179">
        <f>-Matrix!$D$22*Matrix!$B$13*SIN(Momente!$A179+Matrix!$E$22)</f>
        <v>-0.004348197712884282</v>
      </c>
      <c r="L179">
        <f>Daten!$B$34*(Momente!B179-Momente!C179)+Daten!$B$39*(Momente!G179-Momente!H179)</f>
        <v>-0.14780395599974205</v>
      </c>
      <c r="M179">
        <f>Daten!$B$35*(Momente!D179-Momente!E179)+Daten!$B$40*(Momente!I179-Momente!J179)</f>
        <v>0.0466499546559108</v>
      </c>
    </row>
    <row r="180" spans="1:13" ht="12.75">
      <c r="A180">
        <v>1.75</v>
      </c>
      <c r="B180">
        <f>Matrix!$D$20*COS(Momente!$A180+Matrix!$E$20)</f>
        <v>1.4263411859082506E-06</v>
      </c>
      <c r="C180">
        <f>Matrix!$D$21*COS(Momente!$A180+Matrix!$E$21)</f>
        <v>1.6208685235415696E-06</v>
      </c>
      <c r="D180">
        <f>-C180*Daten!$B$37</f>
        <v>-4.862605570624708E-06</v>
      </c>
      <c r="E180">
        <f>Matrix!$D$22*COS(Momente!$A180+Matrix!$E$22)</f>
        <v>-5.00813875110545E-06</v>
      </c>
      <c r="G180">
        <f>-Matrix!$D$20*Matrix!$B$13*SIN(Momente!$A180+Matrix!$E$20)</f>
        <v>0.0012362094035177614</v>
      </c>
      <c r="H180">
        <f>-Matrix!$D$21*Matrix!$B$13*SIN(Momente!$A180+Matrix!$E$21)</f>
        <v>0.001404806178538638</v>
      </c>
      <c r="I180">
        <f>-H180*Daten!$B$37</f>
        <v>-0.004214418535615914</v>
      </c>
      <c r="J180">
        <f>-Matrix!$D$22*Matrix!$B$13*SIN(Momente!$A180+Matrix!$E$22)</f>
        <v>-0.004340552091886726</v>
      </c>
      <c r="L180">
        <f>Daten!$B$34*(Momente!B180-Momente!C180)+Daten!$B$39*(Momente!G180-Momente!H180)</f>
        <v>-0.15644816763679142</v>
      </c>
      <c r="M180">
        <f>Daten!$B$35*(Momente!D180-Momente!E180)+Daten!$B$40*(Momente!I180-Momente!J180)</f>
        <v>0.0493782448304003</v>
      </c>
    </row>
    <row r="181" spans="1:13" ht="12.75">
      <c r="A181">
        <v>1.76</v>
      </c>
      <c r="B181">
        <f>Matrix!$D$20*COS(Momente!$A181+Matrix!$E$20)</f>
        <v>1.505008009578975E-06</v>
      </c>
      <c r="C181">
        <f>Matrix!$D$21*COS(Momente!$A181+Matrix!$E$21)</f>
        <v>1.7102640900403934E-06</v>
      </c>
      <c r="D181">
        <f>-C181*Daten!$B$37</f>
        <v>-5.130792270121179E-06</v>
      </c>
      <c r="E181">
        <f>Matrix!$D$22*COS(Momente!$A181+Matrix!$E$22)</f>
        <v>-5.284352024580317E-06</v>
      </c>
      <c r="G181">
        <f>-Matrix!$D$20*Matrix!$B$13*SIN(Momente!$A181+Matrix!$E$20)</f>
        <v>0.0012339082752232029</v>
      </c>
      <c r="H181">
        <f>-Matrix!$D$21*Matrix!$B$13*SIN(Momente!$A181+Matrix!$E$21)</f>
        <v>0.0014021912176455991</v>
      </c>
      <c r="I181">
        <f>-H181*Daten!$B$37</f>
        <v>-0.0042065736529367966</v>
      </c>
      <c r="J181">
        <f>-Matrix!$D$22*Matrix!$B$13*SIN(Momente!$A181+Matrix!$E$22)</f>
        <v>-0.004332472419297095</v>
      </c>
      <c r="L181">
        <f>Daten!$B$34*(Momente!B181-Momente!C181)+Daten!$B$39*(Momente!G181-Momente!H181)</f>
        <v>-0.16507673458745034</v>
      </c>
      <c r="M181">
        <f>Daten!$B$35*(Momente!D181-Momente!E181)+Daten!$B$40*(Momente!I181-Momente!J181)</f>
        <v>0.052101597221554954</v>
      </c>
    </row>
    <row r="182" spans="1:13" ht="12.75">
      <c r="A182">
        <v>1.77</v>
      </c>
      <c r="B182">
        <f>Matrix!$D$20*COS(Momente!$A182+Matrix!$E$20)</f>
        <v>1.5835243337029105E-06</v>
      </c>
      <c r="C182">
        <f>Matrix!$D$21*COS(Momente!$A182+Matrix!$E$21)</f>
        <v>1.7994886315554283E-06</v>
      </c>
      <c r="D182">
        <f>-C182*Daten!$B$37</f>
        <v>-5.398465894666284E-06</v>
      </c>
      <c r="E182">
        <f>Matrix!$D$22*COS(Momente!$A182+Matrix!$E$22)</f>
        <v>-5.5600368672563386E-06</v>
      </c>
      <c r="G182">
        <f>-Matrix!$D$20*Matrix!$B$13*SIN(Momente!$A182+Matrix!$E$20)</f>
        <v>0.0012314837571293755</v>
      </c>
      <c r="H182">
        <f>-Matrix!$D$21*Matrix!$B$13*SIN(Momente!$A182+Matrix!$E$21)</f>
        <v>0.0013994360387992845</v>
      </c>
      <c r="I182">
        <f>-H182*Daten!$B$37</f>
        <v>-0.004198308116397853</v>
      </c>
      <c r="J182">
        <f>-Matrix!$D$22*Matrix!$B$13*SIN(Momente!$A182+Matrix!$E$22)</f>
        <v>-0.0043239595030759165</v>
      </c>
      <c r="L182">
        <f>Daten!$B$34*(Momente!B182-Momente!C182)+Daten!$B$39*(Momente!G182-Momente!H182)</f>
        <v>-0.17368879400221385</v>
      </c>
      <c r="M182">
        <f>Daten!$B$35*(Momente!D182-Momente!E182)+Daten!$B$40*(Momente!I182-Momente!J182)</f>
        <v>0.05481973949640553</v>
      </c>
    </row>
    <row r="183" spans="1:13" ht="12.75">
      <c r="A183">
        <v>1.78</v>
      </c>
      <c r="B183">
        <f>Matrix!$D$20*COS(Momente!$A183+Matrix!$E$20)</f>
        <v>1.6618823067130822E-06</v>
      </c>
      <c r="C183">
        <f>Matrix!$D$21*COS(Momente!$A183+Matrix!$E$21)</f>
        <v>1.8885332257068847E-06</v>
      </c>
      <c r="D183">
        <f>-C183*Daten!$B$37</f>
        <v>-5.665599677120653E-06</v>
      </c>
      <c r="E183">
        <f>Matrix!$D$22*COS(Momente!$A183+Matrix!$E$22)</f>
        <v>-5.835165710878984E-06</v>
      </c>
      <c r="G183">
        <f>-Matrix!$D$20*Matrix!$B$13*SIN(Momente!$A183+Matrix!$E$20)</f>
        <v>0.001228936091686068</v>
      </c>
      <c r="H183">
        <f>-Matrix!$D$21*Matrix!$B$13*SIN(Momente!$A183+Matrix!$E$21)</f>
        <v>0.0013965409175152824</v>
      </c>
      <c r="I183">
        <f>-H183*Daten!$B$37</f>
        <v>-0.0041896227525458464</v>
      </c>
      <c r="J183">
        <f>-Matrix!$D$22*Matrix!$B$13*SIN(Momente!$A183+Matrix!$E$22)</f>
        <v>-0.004315014194507718</v>
      </c>
      <c r="L183">
        <f>Daten!$B$34*(Momente!B183-Momente!C183)+Daten!$B$39*(Momente!G183-Momente!H183)</f>
        <v>-0.18228348468231814</v>
      </c>
      <c r="M183">
        <f>Daten!$B$35*(Momente!D183-Momente!E183)+Daten!$B$40*(Momente!I183-Momente!J183)</f>
        <v>0.05753239984298133</v>
      </c>
    </row>
    <row r="184" spans="1:13" ht="12.75">
      <c r="A184">
        <v>1.79</v>
      </c>
      <c r="B184">
        <f>Matrix!$D$20*COS(Momente!$A184+Matrix!$E$20)</f>
        <v>1.7400740928774729E-06</v>
      </c>
      <c r="C184">
        <f>Matrix!$D$21*COS(Momente!$A184+Matrix!$E$21)</f>
        <v>1.9773889681095346E-06</v>
      </c>
      <c r="D184">
        <f>-C184*Daten!$B$37</f>
        <v>-5.932166904328603E-06</v>
      </c>
      <c r="E184">
        <f>Matrix!$D$22*COS(Momente!$A184+Matrix!$E$22)</f>
        <v>-6.109711042793162E-06</v>
      </c>
      <c r="G184">
        <f>-Matrix!$D$20*Matrix!$B$13*SIN(Momente!$A184+Matrix!$E$20)</f>
        <v>0.0012262655336577023</v>
      </c>
      <c r="H184">
        <f>-Matrix!$D$21*Matrix!$B$13*SIN(Momente!$A184+Matrix!$E$21)</f>
        <v>0.0013935061433033094</v>
      </c>
      <c r="I184">
        <f>-H184*Daten!$B$37</f>
        <v>-0.004180518429909927</v>
      </c>
      <c r="J184">
        <f>-Matrix!$D$22*Matrix!$B$13*SIN(Momente!$A184+Matrix!$E$22)</f>
        <v>-0.004305637388115902</v>
      </c>
      <c r="L184">
        <f>Daten!$B$34*(Momente!B184-Momente!C184)+Daten!$B$39*(Momente!G184-Momente!H184)</f>
        <v>-0.19085994716585558</v>
      </c>
      <c r="M184">
        <f>Daten!$B$35*(Momente!D184-Momente!E184)+Daten!$B$40*(Momente!I184-Momente!J184)</f>
        <v>0.0602393069975242</v>
      </c>
    </row>
    <row r="185" spans="1:13" ht="12.75">
      <c r="A185">
        <v>1.8</v>
      </c>
      <c r="B185">
        <f>Matrix!$D$20*COS(Momente!$A185+Matrix!$E$20)</f>
        <v>1.8180918730826328E-06</v>
      </c>
      <c r="C185">
        <f>Matrix!$D$21*COS(Momente!$A185+Matrix!$E$21)</f>
        <v>2.0660469732631924E-06</v>
      </c>
      <c r="D185">
        <f>-C185*Daten!$B$37</f>
        <v>-6.198140919789576E-06</v>
      </c>
      <c r="E185">
        <f>Matrix!$D$22*COS(Momente!$A185+Matrix!$E$22)</f>
        <v>-6.383645408694471E-06</v>
      </c>
      <c r="G185">
        <f>-Matrix!$D$20*Matrix!$B$13*SIN(Momente!$A185+Matrix!$E$20)</f>
        <v>0.0012234723500978552</v>
      </c>
      <c r="H185">
        <f>-Matrix!$D$21*Matrix!$B$13*SIN(Momente!$A185+Matrix!$E$21)</f>
        <v>0.0013903320196382571</v>
      </c>
      <c r="I185">
        <f>-H185*Daten!$B$37</f>
        <v>-0.004170996058914771</v>
      </c>
      <c r="J185">
        <f>-Matrix!$D$22*Matrix!$B$13*SIN(Momente!$A185+Matrix!$E$22)</f>
        <v>-0.004295830021573293</v>
      </c>
      <c r="L185">
        <f>Daten!$B$34*(Momente!B185-Momente!C185)+Daten!$B$39*(Momente!G185-Momente!H185)</f>
        <v>-0.19941732381372604</v>
      </c>
      <c r="M185">
        <f>Daten!$B$35*(Momente!D185-Momente!E185)+Daten!$B$40*(Momente!I185-Momente!J185)</f>
        <v>0.06294019027156711</v>
      </c>
    </row>
    <row r="186" spans="1:13" ht="12.75">
      <c r="A186">
        <v>1.81</v>
      </c>
      <c r="B186">
        <f>Matrix!$D$20*COS(Momente!$A186+Matrix!$E$20)</f>
        <v>1.8959278456155624E-06</v>
      </c>
      <c r="C186">
        <f>Matrix!$D$21*COS(Momente!$A186+Matrix!$E$21)</f>
        <v>2.1544983754412318E-06</v>
      </c>
      <c r="D186">
        <f>-C186*Daten!$B$37</f>
        <v>-6.463495126323694E-06</v>
      </c>
      <c r="E186">
        <f>Matrix!$D$22*COS(Momente!$A186+Matrix!$E$22)</f>
        <v>-6.656941415374597E-06</v>
      </c>
      <c r="G186">
        <f>-Matrix!$D$20*Matrix!$B$13*SIN(Momente!$A186+Matrix!$E$20)</f>
        <v>0.001220556820322555</v>
      </c>
      <c r="H186">
        <f>-Matrix!$D$21*Matrix!$B$13*SIN(Momente!$A186+Matrix!$E$21)</f>
        <v>0.0013870188639298472</v>
      </c>
      <c r="I186">
        <f>-H186*Daten!$B$37</f>
        <v>-0.004161056591789541</v>
      </c>
      <c r="J186">
        <f>-Matrix!$D$22*Matrix!$B$13*SIN(Momente!$A186+Matrix!$E$22)</f>
        <v>-0.004285593075608374</v>
      </c>
      <c r="L186">
        <f>Daten!$B$34*(Momente!B186-Momente!C186)+Daten!$B$39*(Momente!G186-Momente!H186)</f>
        <v>-0.2079547588953967</v>
      </c>
      <c r="M186">
        <f>Daten!$B$35*(Momente!D186-Momente!E186)+Daten!$B$40*(Momente!I186-Momente!J186)</f>
        <v>0.06563477957902454</v>
      </c>
    </row>
    <row r="187" spans="1:13" ht="12.75">
      <c r="A187">
        <v>1.82</v>
      </c>
      <c r="B187">
        <f>Matrix!$D$20*COS(Momente!$A187+Matrix!$E$20)</f>
        <v>1.9735742269438585E-06</v>
      </c>
      <c r="C187">
        <f>Matrix!$D$21*COS(Momente!$A187+Matrix!$E$21)</f>
        <v>2.2427343295771285E-06</v>
      </c>
      <c r="D187">
        <f>-C187*Daten!$B$37</f>
        <v>-6.728202988731385E-06</v>
      </c>
      <c r="E187">
        <f>Matrix!$D$22*COS(Momente!$A187+Matrix!$E$22)</f>
        <v>-6.929571733460618E-06</v>
      </c>
      <c r="G187">
        <f>-Matrix!$D$20*Matrix!$B$13*SIN(Momente!$A187+Matrix!$E$20)</f>
        <v>0.00121751923588235</v>
      </c>
      <c r="H187">
        <f>-Matrix!$D$21*Matrix!$B$13*SIN(Momente!$A187+Matrix!$E$21)</f>
        <v>0.0013835670074908895</v>
      </c>
      <c r="I187">
        <f>-H187*Daten!$B$37</f>
        <v>-0.0041507010224726675</v>
      </c>
      <c r="J187">
        <f>-Matrix!$D$22*Matrix!$B$13*SIN(Momente!$A187+Matrix!$E$22)</f>
        <v>-0.004274927573907209</v>
      </c>
      <c r="L187">
        <f>Daten!$B$34*(Momente!B187-Momente!C187)+Daten!$B$39*(Momente!G187-Momente!H187)</f>
        <v>-0.21647139867447188</v>
      </c>
      <c r="M187">
        <f>Daten!$B$35*(Momente!D187-Momente!E187)+Daten!$B$40*(Momente!I187-Momente!J187)</f>
        <v>0.06832280546322737</v>
      </c>
    </row>
    <row r="188" spans="1:13" ht="12.75">
      <c r="A188">
        <v>1.83</v>
      </c>
      <c r="B188">
        <f>Matrix!$D$20*COS(Momente!$A188+Matrix!$E$20)</f>
        <v>2.0510232524941E-06</v>
      </c>
      <c r="C188">
        <f>Matrix!$D$21*COS(Momente!$A188+Matrix!$E$21)</f>
        <v>2.3307460121490067E-06</v>
      </c>
      <c r="D188">
        <f>-C188*Daten!$B$37</f>
        <v>-6.992238036447019E-06</v>
      </c>
      <c r="E188">
        <f>Matrix!$D$22*COS(Momente!$A188+Matrix!$E$22)</f>
        <v>-7.2015091001479165E-06</v>
      </c>
      <c r="G188">
        <f>-Matrix!$D$20*Matrix!$B$13*SIN(Momente!$A188+Matrix!$E$20)</f>
        <v>0.0012143599005331527</v>
      </c>
      <c r="H188">
        <f>-Matrix!$D$21*Matrix!$B$13*SIN(Momente!$A188+Matrix!$E$21)</f>
        <v>0.0013799767955041515</v>
      </c>
      <c r="I188">
        <f>-H188*Daten!$B$37</f>
        <v>-0.004139930386512454</v>
      </c>
      <c r="J188">
        <f>-Matrix!$D$22*Matrix!$B$13*SIN(Momente!$A188+Matrix!$E$22)</f>
        <v>-0.0042638345830110815</v>
      </c>
      <c r="L188">
        <f>Daten!$B$34*(Momente!B188-Momente!C188)+Daten!$B$39*(Momente!G188-Momente!H188)</f>
        <v>-0.22496639149407172</v>
      </c>
      <c r="M188">
        <f>Daten!$B$35*(Momente!D188-Momente!E188)+Daten!$B$40*(Momente!I188-Momente!J188)</f>
        <v>0.07100399912381936</v>
      </c>
    </row>
    <row r="189" spans="1:13" ht="12.75">
      <c r="A189">
        <v>1.84</v>
      </c>
      <c r="B189">
        <f>Matrix!$D$20*COS(Momente!$A189+Matrix!$E$20)</f>
        <v>2.1282671774282724E-06</v>
      </c>
      <c r="C189">
        <f>Matrix!$D$21*COS(Momente!$A189+Matrix!$E$21)</f>
        <v>2.418524622061952E-06</v>
      </c>
      <c r="D189">
        <f>-C189*Daten!$B$37</f>
        <v>-7.255573866185855E-06</v>
      </c>
      <c r="E189">
        <f>Matrix!$D$22*COS(Momente!$A189+Matrix!$E$22)</f>
        <v>-7.472726321926438E-06</v>
      </c>
      <c r="G189">
        <f>-Matrix!$D$20*Matrix!$B$13*SIN(Momente!$A189+Matrix!$E$20)</f>
        <v>0.0012110791302058655</v>
      </c>
      <c r="H189">
        <f>-Matrix!$D$21*Matrix!$B$13*SIN(Momente!$A189+Matrix!$E$21)</f>
        <v>0.00137624858698784</v>
      </c>
      <c r="I189">
        <f>-H189*Daten!$B$37</f>
        <v>-0.004128745760963519</v>
      </c>
      <c r="J189">
        <f>-Matrix!$D$22*Matrix!$B$13*SIN(Momente!$A189+Matrix!$E$22)</f>
        <v>-0.004252315212209836</v>
      </c>
      <c r="L189">
        <f>Daten!$B$34*(Momente!B189-Momente!C189)+Daten!$B$39*(Momente!G189-Momente!H189)</f>
        <v>-0.2334388878619939</v>
      </c>
      <c r="M189">
        <f>Daten!$B$35*(Momente!D189-Momente!E189)+Daten!$B$40*(Momente!I189-Momente!J189)</f>
        <v>0.07367809244366867</v>
      </c>
    </row>
    <row r="190" spans="1:13" ht="12.75">
      <c r="A190">
        <v>1.85</v>
      </c>
      <c r="B190">
        <f>Matrix!$D$20*COS(Momente!$A190+Matrix!$E$20)</f>
        <v>2.2052982774182516E-06</v>
      </c>
      <c r="C190">
        <f>Matrix!$D$21*COS(Momente!$A190+Matrix!$E$21)</f>
        <v>2.506061381528121E-06</v>
      </c>
      <c r="D190">
        <f>-C190*Daten!$B$37</f>
        <v>-7.518184144584362E-06</v>
      </c>
      <c r="E190">
        <f>Matrix!$D$22*COS(Momente!$A190+Matrix!$E$22)</f>
        <v>-7.743196277300016E-06</v>
      </c>
      <c r="G190">
        <f>-Matrix!$D$20*Matrix!$B$13*SIN(Momente!$A190+Matrix!$E$20)</f>
        <v>0.0012076772529747868</v>
      </c>
      <c r="H190">
        <f>-Matrix!$D$21*Matrix!$B$13*SIN(Momente!$A190+Matrix!$E$21)</f>
        <v>0.0013723827547596995</v>
      </c>
      <c r="I190">
        <f>-H190*Daten!$B$37</f>
        <v>-0.004117148264279098</v>
      </c>
      <c r="J190">
        <f>-Matrix!$D$22*Matrix!$B$13*SIN(Momente!$A190+Matrix!$E$22)</f>
        <v>-0.004240370613430955</v>
      </c>
      <c r="L190">
        <f>Daten!$B$34*(Momente!B190-Momente!C190)+Daten!$B$39*(Momente!G190-Momente!H190)</f>
        <v>-0.24188804053566135</v>
      </c>
      <c r="M190">
        <f>Daten!$B$35*(Momente!D190-Momente!E190)+Daten!$B$40*(Momente!I190-Momente!J190)</f>
        <v>0.0763448180156718</v>
      </c>
    </row>
    <row r="191" spans="1:13" ht="12.75">
      <c r="A191">
        <v>1.86</v>
      </c>
      <c r="B191">
        <f>Matrix!$D$20*COS(Momente!$A191+Matrix!$E$20)</f>
        <v>2.2821088494182386E-06</v>
      </c>
      <c r="C191">
        <f>Matrix!$D$21*COS(Momente!$A191+Matrix!$E$21)</f>
        <v>2.5933475369445225E-06</v>
      </c>
      <c r="D191">
        <f>-C191*Daten!$B$37</f>
        <v>-7.780042610833566E-06</v>
      </c>
      <c r="E191">
        <f>Matrix!$D$22*COS(Momente!$A191+Matrix!$E$22)</f>
        <v>-8.01289191949851E-06</v>
      </c>
      <c r="G191">
        <f>-Matrix!$D$20*Matrix!$B$13*SIN(Momente!$A191+Matrix!$E$20)</f>
        <v>0.0012041546090248048</v>
      </c>
      <c r="H191">
        <f>-Matrix!$D$21*Matrix!$B$13*SIN(Momente!$A191+Matrix!$E$21)</f>
        <v>0.0013683796853997314</v>
      </c>
      <c r="I191">
        <f>-H191*Daten!$B$37</f>
        <v>-0.004105139056199194</v>
      </c>
      <c r="J191">
        <f>-Matrix!$D$22*Matrix!$B$13*SIN(Momente!$A191+Matrix!$E$22)</f>
        <v>-0.00422800198112436</v>
      </c>
      <c r="L191">
        <f>Daten!$B$34*(Momente!B191-Momente!C191)+Daten!$B$39*(Momente!G191-Momente!H191)</f>
        <v>-0.2503130046068487</v>
      </c>
      <c r="M191">
        <f>Daten!$B$35*(Momente!D191-Momente!E191)+Daten!$B$40*(Momente!I191-Momente!J191)</f>
        <v>0.07900390916948674</v>
      </c>
    </row>
    <row r="192" spans="1:13" ht="12.75">
      <c r="A192">
        <v>1.87</v>
      </c>
      <c r="B192">
        <f>Matrix!$D$20*COS(Momente!$A192+Matrix!$E$20)</f>
        <v>2.3586912124350283E-06</v>
      </c>
      <c r="C192">
        <f>Matrix!$D$21*COS(Momente!$A192+Matrix!$E$21)</f>
        <v>2.6803743597683377E-06</v>
      </c>
      <c r="D192">
        <f>-C192*Daten!$B$37</f>
        <v>-8.041123079305013E-06</v>
      </c>
      <c r="E192">
        <f>Matrix!$D$22*COS(Momente!$A192+Matrix!$E$22)</f>
        <v>-8.28178627918244E-06</v>
      </c>
      <c r="G192">
        <f>-Matrix!$D$20*Matrix!$B$13*SIN(Momente!$A192+Matrix!$E$20)</f>
        <v>0.0012005115506173794</v>
      </c>
      <c r="H192">
        <f>-Matrix!$D$21*Matrix!$B$13*SIN(Momente!$A192+Matrix!$E$21)</f>
        <v>0.001364239779211536</v>
      </c>
      <c r="I192">
        <f>-H192*Daten!$B$37</f>
        <v>-0.004092719337634608</v>
      </c>
      <c r="J192">
        <f>-Matrix!$D$22*Matrix!$B$13*SIN(Momente!$A192+Matrix!$E$22)</f>
        <v>-0.004215210552142977</v>
      </c>
      <c r="L192">
        <f>Daten!$B$34*(Momente!B192-Momente!C192)+Daten!$B$39*(Momente!G192-Momente!H192)</f>
        <v>-0.2587129375861677</v>
      </c>
      <c r="M192">
        <f>Daten!$B$35*(Momente!D192-Momente!E192)+Daten!$B$40*(Momente!I192-Momente!J192)</f>
        <v>0.08165509999822841</v>
      </c>
    </row>
    <row r="193" spans="1:13" ht="12.75">
      <c r="A193">
        <v>1.88</v>
      </c>
      <c r="B193">
        <f>Matrix!$D$20*COS(Momente!$A193+Matrix!$E$20)</f>
        <v>2.435037708296144E-06</v>
      </c>
      <c r="C193">
        <f>Matrix!$D$21*COS(Momente!$A193+Matrix!$E$21)</f>
        <v>2.7671331473898145E-06</v>
      </c>
      <c r="D193">
        <f>-C193*Daten!$B$37</f>
        <v>-8.301399442169442E-06</v>
      </c>
      <c r="E193">
        <f>Matrix!$D$22*COS(Momente!$A193+Matrix!$E$22)</f>
        <v>-8.54985246713991E-06</v>
      </c>
      <c r="G193">
        <f>-Matrix!$D$20*Matrix!$B$13*SIN(Momente!$A193+Matrix!$E$20)</f>
        <v>0.0011967484420553152</v>
      </c>
      <c r="H193">
        <f>-Matrix!$D$21*Matrix!$B$13*SIN(Momente!$A193+Matrix!$E$21)</f>
        <v>0.0013599634501822824</v>
      </c>
      <c r="I193">
        <f>-H193*Daten!$B$37</f>
        <v>-0.004079890350546847</v>
      </c>
      <c r="J193">
        <f>-Matrix!$D$22*Matrix!$B$13*SIN(Momente!$A193+Matrix!$E$22)</f>
        <v>-0.004201997605619042</v>
      </c>
      <c r="L193">
        <f>Daten!$B$34*(Momente!B193-Momente!C193)+Daten!$B$39*(Momente!G193-Momente!H193)</f>
        <v>-0.2670869994873222</v>
      </c>
      <c r="M193">
        <f>Daten!$B$35*(Momente!D193-Momente!E193)+Daten!$B$40*(Momente!I193-Momente!J193)</f>
        <v>0.08429812538501336</v>
      </c>
    </row>
    <row r="194" spans="1:13" ht="12.75">
      <c r="A194">
        <v>1.89</v>
      </c>
      <c r="B194">
        <f>Matrix!$D$20*COS(Momente!$A194+Matrix!$E$20)</f>
        <v>2.511140702415621E-06</v>
      </c>
      <c r="C194">
        <f>Matrix!$D$21*COS(Momente!$A194+Matrix!$E$21)</f>
        <v>2.8536152240024884E-06</v>
      </c>
      <c r="D194">
        <f>-C194*Daten!$B$37</f>
        <v>-8.560845672007464E-06</v>
      </c>
      <c r="E194">
        <f>Matrix!$D$22*COS(Momente!$A194+Matrix!$E$22)</f>
        <v>-8.817063676975526E-06</v>
      </c>
      <c r="G194">
        <f>-Matrix!$D$20*Matrix!$B$13*SIN(Momente!$A194+Matrix!$E$20)</f>
        <v>0.0011928656596463326</v>
      </c>
      <c r="H194">
        <f>-Matrix!$D$21*Matrix!$B$13*SIN(Momente!$A194+Matrix!$E$21)</f>
        <v>0.0013555511259413094</v>
      </c>
      <c r="I194">
        <f>-H194*Daten!$B$37</f>
        <v>-0.0040666533778239275</v>
      </c>
      <c r="J194">
        <f>-Matrix!$D$22*Matrix!$B$13*SIN(Momente!$A194+Matrix!$E$22)</f>
        <v>-0.004188364462836199</v>
      </c>
      <c r="L194">
        <f>Daten!$B$34*(Momente!B194-Momente!C194)+Daten!$B$39*(Momente!G194-Momente!H194)</f>
        <v>-0.2754343529110994</v>
      </c>
      <c r="M194">
        <f>Daten!$B$35*(Momente!D194-Momente!E194)+Daten!$B$40*(Momente!I194-Momente!J194)</f>
        <v>0.08693272102951043</v>
      </c>
    </row>
    <row r="195" spans="1:13" ht="12.75">
      <c r="A195">
        <v>1.9</v>
      </c>
      <c r="B195">
        <f>Matrix!$D$20*COS(Momente!$A195+Matrix!$E$20)</f>
        <v>2.586992584557473E-06</v>
      </c>
      <c r="C195">
        <f>Matrix!$D$21*COS(Momente!$A195+Matrix!$E$21)</f>
        <v>2.9398119414707744E-06</v>
      </c>
      <c r="D195">
        <f>-C195*Daten!$B$37</f>
        <v>-8.819435824412322E-06</v>
      </c>
      <c r="E195">
        <f>Matrix!$D$22*COS(Momente!$A195+Matrix!$E$22)</f>
        <v>-9.083393187790975E-06</v>
      </c>
      <c r="G195">
        <f>-Matrix!$D$20*Matrix!$B$13*SIN(Momente!$A195+Matrix!$E$20)</f>
        <v>0.0011888635916654363</v>
      </c>
      <c r="H195">
        <f>-Matrix!$D$21*Matrix!$B$13*SIN(Momente!$A195+Matrix!$E$21)</f>
        <v>0.0013510032477173643</v>
      </c>
      <c r="I195">
        <f>-H195*Daten!$B$37</f>
        <v>-0.004053009743152093</v>
      </c>
      <c r="J195">
        <f>-Matrix!$D$22*Matrix!$B$13*SIN(Momente!$A195+Matrix!$E$22)</f>
        <v>-0.0041743124870973645</v>
      </c>
      <c r="L195">
        <f>Daten!$B$34*(Momente!B195-Momente!C195)+Daten!$B$39*(Momente!G195-Momente!H195)</f>
        <v>-0.2837541631291141</v>
      </c>
      <c r="M195">
        <f>Daten!$B$35*(Momente!D195-Momente!E195)+Daten!$B$40*(Momente!I195-Momente!J195)</f>
        <v>0.08955862347434106</v>
      </c>
    </row>
    <row r="196" spans="1:13" ht="12.75">
      <c r="A196">
        <v>1.91</v>
      </c>
      <c r="B196">
        <f>Matrix!$D$20*COS(Momente!$A196+Matrix!$E$20)</f>
        <v>2.6625857695966835E-06</v>
      </c>
      <c r="C196">
        <f>Matrix!$D$21*COS(Momente!$A196+Matrix!$E$21)</f>
        <v>3.0257146801947413E-06</v>
      </c>
      <c r="D196">
        <f>-C196*Daten!$B$37</f>
        <v>-9.077144040584222E-06</v>
      </c>
      <c r="E196">
        <f>Matrix!$D$22*COS(Momente!$A196+Matrix!$E$22)</f>
        <v>-9.348814366857111E-06</v>
      </c>
      <c r="G196">
        <f>-Matrix!$D$20*Matrix!$B$13*SIN(Momente!$A196+Matrix!$E$20)</f>
        <v>0.0011847426383160902</v>
      </c>
      <c r="H196">
        <f>-Matrix!$D$21*Matrix!$B$13*SIN(Momente!$A196+Matrix!$E$21)</f>
        <v>0.00134632027029448</v>
      </c>
      <c r="I196">
        <f>-H196*Daten!$B$37</f>
        <v>-0.00403896081088344</v>
      </c>
      <c r="J196">
        <f>-Matrix!$D$22*Matrix!$B$13*SIN(Momente!$A196+Matrix!$E$22)</f>
        <v>-0.004159843083588403</v>
      </c>
      <c r="L196">
        <f>Daten!$B$34*(Momente!B196-Momente!C196)+Daten!$B$39*(Momente!G196-Momente!H196)</f>
        <v>-0.2920455981672763</v>
      </c>
      <c r="M196">
        <f>Daten!$B$35*(Momente!D196-Momente!E196)+Daten!$B$40*(Momente!I196-Momente!J196)</f>
        <v>0.09217557013146305</v>
      </c>
    </row>
    <row r="197" spans="1:13" ht="12.75">
      <c r="A197">
        <v>1.92</v>
      </c>
      <c r="B197">
        <f>Matrix!$D$20*COS(Momente!$A197+Matrix!$E$20)</f>
        <v>2.7379126982777482E-06</v>
      </c>
      <c r="C197">
        <f>Matrix!$D$21*COS(Momente!$A197+Matrix!$E$21)</f>
        <v>3.111314849972109E-06</v>
      </c>
      <c r="D197">
        <f>-C197*Daten!$B$37</f>
        <v>-9.333944549916325E-06</v>
      </c>
      <c r="E197">
        <f>Matrix!$D$22*COS(Momente!$A197+Matrix!$E$22)</f>
        <v>-9.613300672277216E-06</v>
      </c>
      <c r="G197">
        <f>-Matrix!$D$20*Matrix!$B$13*SIN(Momente!$A197+Matrix!$E$20)</f>
        <v>0.001180503211690195</v>
      </c>
      <c r="H197">
        <f>-Matrix!$D$21*Matrix!$B$13*SIN(Momente!$A197+Matrix!$E$21)</f>
        <v>0.0013415026619664962</v>
      </c>
      <c r="I197">
        <f>-H197*Daten!$B$37</f>
        <v>-0.004024507985899488</v>
      </c>
      <c r="J197">
        <f>-Matrix!$D$22*Matrix!$B$13*SIN(Momente!$A197+Matrix!$E$22)</f>
        <v>-0.004144957699237606</v>
      </c>
      <c r="L197">
        <f>Daten!$B$34*(Momente!B197-Momente!C197)+Daten!$B$39*(Momente!G197-Momente!H197)</f>
        <v>-0.30030782888899205</v>
      </c>
      <c r="M197">
        <f>Daten!$B$35*(Momente!D197-Momente!E197)+Daten!$B$40*(Momente!I197-Momente!J197)</f>
        <v>0.09478329930838517</v>
      </c>
    </row>
    <row r="198" spans="1:13" ht="12.75">
      <c r="A198">
        <v>1.93</v>
      </c>
      <c r="B198">
        <f>Matrix!$D$20*COS(Momente!$A198+Matrix!$E$20)</f>
        <v>2.8129658379705706E-06</v>
      </c>
      <c r="C198">
        <f>Matrix!$D$21*COS(Momente!$A198+Matrix!$E$21)</f>
        <v>3.196603890857233E-06</v>
      </c>
      <c r="D198">
        <f>-C198*Daten!$B$37</f>
        <v>-9.589811672571696E-06</v>
      </c>
      <c r="E198">
        <f>Matrix!$D$22*COS(Momente!$A198+Matrix!$E$22)</f>
        <v>-9.87682565564115E-06</v>
      </c>
      <c r="G198">
        <f>-Matrix!$D$20*Matrix!$B$13*SIN(Momente!$A198+Matrix!$E$20)</f>
        <v>0.0011761457357268798</v>
      </c>
      <c r="H198">
        <f>-Matrix!$D$21*Matrix!$B$13*SIN(Momente!$A198+Matrix!$E$21)</f>
        <v>0.001336550904490231</v>
      </c>
      <c r="I198">
        <f>-H198*Daten!$B$37</f>
        <v>-0.004009652713470692</v>
      </c>
      <c r="J198">
        <f>-Matrix!$D$22*Matrix!$B$13*SIN(Momente!$A198+Matrix!$E$22)</f>
        <v>-0.004129657822571005</v>
      </c>
      <c r="L198">
        <f>Daten!$B$34*(Momente!B198-Momente!C198)+Daten!$B$39*(Momente!G198-Momente!H198)</f>
        <v>-0.308540029078075</v>
      </c>
      <c r="M198">
        <f>Daten!$B$35*(Momente!D198-Momente!E198)+Daten!$B$40*(Momente!I198-Momente!J198)</f>
        <v>0.09738155023436243</v>
      </c>
    </row>
    <row r="199" spans="1:13" ht="12.75">
      <c r="A199">
        <v>1.94</v>
      </c>
      <c r="B199">
        <f>Matrix!$D$20*COS(Momente!$A199+Matrix!$E$20)</f>
        <v>2.8877376834237273E-06</v>
      </c>
      <c r="C199">
        <f>Matrix!$D$21*COS(Momente!$A199+Matrix!$E$21)</f>
        <v>3.2815732740170994E-06</v>
      </c>
      <c r="D199">
        <f>-C199*Daten!$B$37</f>
        <v>-9.844719822051297E-06</v>
      </c>
      <c r="E199">
        <f>Matrix!$D$22*COS(Momente!$A199+Matrix!$E$22)</f>
        <v>-1.013936296467018E-05</v>
      </c>
      <c r="G199">
        <f>-Matrix!$D$20*Matrix!$B$13*SIN(Momente!$A199+Matrix!$E$20)</f>
        <v>0.0011716706461701101</v>
      </c>
      <c r="H199">
        <f>-Matrix!$D$21*Matrix!$B$13*SIN(Momente!$A199+Matrix!$E$21)</f>
        <v>0.0013314654930373052</v>
      </c>
      <c r="I199">
        <f>-H199*Daten!$B$37</f>
        <v>-0.003994396479111915</v>
      </c>
      <c r="J199">
        <f>-Matrix!$D$22*Matrix!$B$13*SIN(Momente!$A199+Matrix!$E$22)</f>
        <v>-0.004113944983563517</v>
      </c>
      <c r="L199">
        <f>Daten!$B$34*(Momente!B199-Momente!C199)+Daten!$B$39*(Momente!G199-Momente!H199)</f>
        <v>-0.3167413755213658</v>
      </c>
      <c r="M199">
        <f>Daten!$B$35*(Momente!D199-Momente!E199)+Daten!$B$40*(Momente!I199-Momente!J199)</f>
        <v>0.09997006308646586</v>
      </c>
    </row>
    <row r="200" spans="1:13" ht="12.75">
      <c r="A200">
        <v>1.95</v>
      </c>
      <c r="B200">
        <f>Matrix!$D$20*COS(Momente!$A200+Matrix!$E$20)</f>
        <v>2.962220757514988E-06</v>
      </c>
      <c r="C200">
        <f>Matrix!$D$21*COS(Momente!$A200+Matrix!$E$21)</f>
        <v>3.366214502584206E-06</v>
      </c>
      <c r="D200">
        <f>-C200*Daten!$B$37</f>
        <v>-1.0098643507752617E-05</v>
      </c>
      <c r="E200">
        <f>Matrix!$D$22*COS(Momente!$A200+Matrix!$E$22)</f>
        <v>-1.0400886345852184E-05</v>
      </c>
      <c r="G200">
        <f>-Matrix!$D$20*Matrix!$B$13*SIN(Momente!$A200+Matrix!$E$20)</f>
        <v>0.0011670783905251122</v>
      </c>
      <c r="H200">
        <f>-Matrix!$D$21*Matrix!$B$13*SIN(Momente!$A200+Matrix!$E$21)</f>
        <v>0.0013262469361446263</v>
      </c>
      <c r="I200">
        <f>-H200*Daten!$B$37</f>
        <v>-0.003978740808433879</v>
      </c>
      <c r="J200">
        <f>-Matrix!$D$22*Matrix!$B$13*SIN(Momente!$A200+Matrix!$E$22)</f>
        <v>-0.004097820753485949</v>
      </c>
      <c r="L200">
        <f>Daten!$B$34*(Momente!B200-Momente!C200)+Daten!$B$39*(Momente!G200-Momente!H200)</f>
        <v>-0.324911048091055</v>
      </c>
      <c r="M200">
        <f>Daten!$B$35*(Momente!D200-Momente!E200)+Daten!$B$40*(Momente!I200-Momente!J200)</f>
        <v>0.10254857901556273</v>
      </c>
    </row>
    <row r="201" spans="1:13" ht="12.75">
      <c r="A201">
        <v>1.96</v>
      </c>
      <c r="B201">
        <f>Matrix!$D$20*COS(Momente!$A201+Matrix!$E$20)</f>
        <v>3.0364076119989996E-06</v>
      </c>
      <c r="C201">
        <f>Matrix!$D$21*COS(Momente!$A201+Matrix!$E$21)</f>
        <v>3.450519112506217E-06</v>
      </c>
      <c r="D201">
        <f>-C201*Daten!$B$37</f>
        <v>-1.035155733751865E-05</v>
      </c>
      <c r="E201">
        <f>Matrix!$D$22*COS(Momente!$A201+Matrix!$E$22)</f>
        <v>-1.066136964706698E-05</v>
      </c>
      <c r="G201">
        <f>-Matrix!$D$20*Matrix!$B$13*SIN(Momente!$A201+Matrix!$E$20)</f>
        <v>0.001162369428013624</v>
      </c>
      <c r="H201">
        <f>-Matrix!$D$21*Matrix!$B$13*SIN(Momente!$A201+Matrix!$E$21)</f>
        <v>0.0013208957556635353</v>
      </c>
      <c r="I201">
        <f>-H201*Daten!$B$37</f>
        <v>-0.003962687266990605</v>
      </c>
      <c r="J201">
        <f>-Matrix!$D$22*Matrix!$B$13*SIN(Momente!$A201+Matrix!$E$22)</f>
        <v>-0.004081286744747872</v>
      </c>
      <c r="L201">
        <f>Daten!$B$34*(Momente!B201-Momente!C201)+Daten!$B$39*(Momente!G201-Momente!H201)</f>
        <v>-0.3330482298266932</v>
      </c>
      <c r="M201">
        <f>Daten!$B$35*(Momente!D201-Momente!E201)+Daten!$B$40*(Momente!I201-Momente!J201)</f>
        <v>0.10511684017222203</v>
      </c>
    </row>
    <row r="202" spans="1:13" ht="12.75">
      <c r="A202">
        <v>1.97</v>
      </c>
      <c r="B202">
        <f>Matrix!$D$20*COS(Momente!$A202+Matrix!$E$20)</f>
        <v>3.1102908282521425E-06</v>
      </c>
      <c r="C202">
        <f>Matrix!$D$21*COS(Momente!$A202+Matrix!$E$21)</f>
        <v>3.5344786733924E-06</v>
      </c>
      <c r="D202">
        <f>-C202*Daten!$B$37</f>
        <v>-1.0603436020177198E-05</v>
      </c>
      <c r="E202">
        <f>Matrix!$D$22*COS(Momente!$A202+Matrix!$E$22)</f>
        <v>-1.0920786820201514E-05</v>
      </c>
      <c r="G202">
        <f>-Matrix!$D$20*Matrix!$B$13*SIN(Momente!$A202+Matrix!$E$20)</f>
        <v>0.0011575442295279727</v>
      </c>
      <c r="H202">
        <f>-Matrix!$D$21*Matrix!$B$13*SIN(Momente!$A202+Matrix!$E$21)</f>
        <v>0.001315412486707621</v>
      </c>
      <c r="I202">
        <f>-H202*Daten!$B$37</f>
        <v>-0.0039462374601228626</v>
      </c>
      <c r="J202">
        <f>-Matrix!$D$22*Matrix!$B$13*SIN(Momente!$A202+Matrix!$E$22)</f>
        <v>-0.004064344610736381</v>
      </c>
      <c r="L202">
        <f>Daten!$B$34*(Momente!B202-Momente!C202)+Daten!$B$39*(Momente!G202-Momente!H202)</f>
        <v>-0.3411521070168878</v>
      </c>
      <c r="M202">
        <f>Daten!$B$35*(Momente!D202-Momente!E202)+Daten!$B$40*(Momente!I202-Momente!J202)</f>
        <v>0.10767458973246126</v>
      </c>
    </row>
    <row r="203" spans="1:13" ht="12.75">
      <c r="A203">
        <v>1.98</v>
      </c>
      <c r="B203">
        <f>Matrix!$D$20*COS(Momente!$A203+Matrix!$E$20)</f>
        <v>3.183863018014367E-06</v>
      </c>
      <c r="C203">
        <f>Matrix!$D$21*COS(Momente!$A203+Matrix!$E$21)</f>
        <v>3.61808478935664E-06</v>
      </c>
      <c r="D203">
        <f>-C203*Daten!$B$37</f>
        <v>-1.0854254368069918E-05</v>
      </c>
      <c r="E203">
        <f>Matrix!$D$22*COS(Momente!$A203+Matrix!$E$22)</f>
        <v>-1.1179111923754653E-05</v>
      </c>
      <c r="G203">
        <f>-Matrix!$D$20*Matrix!$B$13*SIN(Momente!$A203+Matrix!$E$20)</f>
        <v>0.001152603277583985</v>
      </c>
      <c r="H203">
        <f>-Matrix!$D$21*Matrix!$B$13*SIN(Momente!$A203+Matrix!$E$21)</f>
        <v>0.0013097976775992086</v>
      </c>
      <c r="I203">
        <f>-H203*Daten!$B$37</f>
        <v>-0.0039293930327976255</v>
      </c>
      <c r="J203">
        <f>-Matrix!$D$22*Matrix!$B$13*SIN(Momente!$A203+Matrix!$E$22)</f>
        <v>-0.004046996045650758</v>
      </c>
      <c r="L203">
        <f>Daten!$B$34*(Momente!B203-Momente!C203)+Daten!$B$39*(Momente!G203-Momente!H203)</f>
        <v>-0.3492218692806739</v>
      </c>
      <c r="M203">
        <f>Daten!$B$35*(Momente!D203-Momente!E203)+Daten!$B$40*(Momente!I203-Momente!J203)</f>
        <v>0.11022157192344847</v>
      </c>
    </row>
    <row r="204" spans="1:13" ht="12.75">
      <c r="A204">
        <v>1.99</v>
      </c>
      <c r="B204">
        <f>Matrix!$D$20*COS(Momente!$A204+Matrix!$E$20)</f>
        <v>3.257116824127994E-06</v>
      </c>
      <c r="C204">
        <f>Matrix!$D$21*COS(Momente!$A204+Matrix!$E$21)</f>
        <v>3.701329099856998E-06</v>
      </c>
      <c r="D204">
        <f>-C204*Daten!$B$37</f>
        <v>-1.1103987299570993E-05</v>
      </c>
      <c r="E204">
        <f>Matrix!$D$22*COS(Momente!$A204+Matrix!$E$22)</f>
        <v>-1.1436319125431312E-05</v>
      </c>
      <c r="G204">
        <f>-Matrix!$D$20*Matrix!$B$13*SIN(Momente!$A204+Matrix!$E$20)</f>
        <v>0.0011475470662727389</v>
      </c>
      <c r="H204">
        <f>-Matrix!$D$21*Matrix!$B$13*SIN(Momente!$A204+Matrix!$E$21)</f>
        <v>0.0013040518898145316</v>
      </c>
      <c r="I204">
        <f>-H204*Daten!$B$37</f>
        <v>-0.003912155669443594</v>
      </c>
      <c r="J204">
        <f>-Matrix!$D$22*Matrix!$B$13*SIN(Momente!$A204+Matrix!$E$22)</f>
        <v>-0.0040292427843330566</v>
      </c>
      <c r="L204">
        <f>Daten!$B$34*(Momente!B204-Momente!C204)+Daten!$B$39*(Momente!G204-Momente!H204)</f>
        <v>-0.3572567096485485</v>
      </c>
      <c r="M204">
        <f>Daten!$B$35*(Momente!D204-Momente!E204)+Daten!$B$40*(Momente!I204-Momente!J204)</f>
        <v>0.1127575320491008</v>
      </c>
    </row>
    <row r="205" spans="1:13" ht="12.75">
      <c r="A205">
        <v>2</v>
      </c>
      <c r="B205">
        <f>Matrix!$D$20*COS(Momente!$A205+Matrix!$E$20)</f>
        <v>3.3300449212734634E-06</v>
      </c>
      <c r="C205">
        <f>Matrix!$D$21*COS(Momente!$A205+Matrix!$E$21)</f>
        <v>3.784203280531801E-06</v>
      </c>
      <c r="D205">
        <f>-C205*Daten!$B$37</f>
        <v>-1.13526098415954E-05</v>
      </c>
      <c r="E205">
        <f>Matrix!$D$22*COS(Momente!$A205+Matrix!$E$22)</f>
        <v>-1.1692382704725663E-05</v>
      </c>
      <c r="G205">
        <f>-Matrix!$D$20*Matrix!$B$13*SIN(Momente!$A205+Matrix!$E$20)</f>
        <v>0.0011423761012111515</v>
      </c>
      <c r="H205">
        <f>-Matrix!$D$21*Matrix!$B$13*SIN(Momente!$A205+Matrix!$E$21)</f>
        <v>0.001298175697927579</v>
      </c>
      <c r="I205">
        <f>-H205*Daten!$B$37</f>
        <v>-0.0038945270937827364</v>
      </c>
      <c r="J205">
        <f>-Matrix!$D$22*Matrix!$B$13*SIN(Momente!$A205+Matrix!$E$22)</f>
        <v>-0.0040110866020946125</v>
      </c>
      <c r="L205">
        <f>Daten!$B$34*(Momente!B205-Momente!C205)+Daten!$B$39*(Momente!G205-Momente!H205)</f>
        <v>-0.3652558246431711</v>
      </c>
      <c r="M205">
        <f>Daten!$B$35*(Momente!D205-Momente!E205)+Daten!$B$40*(Momente!I205-Momente!J205)</f>
        <v>0.11528221651551399</v>
      </c>
    </row>
    <row r="206" spans="1:13" ht="12.75">
      <c r="A206">
        <v>2.01</v>
      </c>
      <c r="B206">
        <f>Matrix!$D$20*COS(Momente!$A206+Matrix!$E$20)</f>
        <v>3.402640016701833E-06</v>
      </c>
      <c r="C206">
        <f>Matrix!$D$21*COS(Momente!$A206+Matrix!$E$21)</f>
        <v>3.8666990440320425E-06</v>
      </c>
      <c r="D206">
        <f>-C206*Daten!$B$37</f>
        <v>-1.1600097132096126E-05</v>
      </c>
      <c r="E206">
        <f>Matrix!$D$22*COS(Momente!$A206+Matrix!$E$22)</f>
        <v>-1.1947277055493154E-05</v>
      </c>
      <c r="G206">
        <f>-Matrix!$D$20*Matrix!$B$13*SIN(Momente!$A206+Matrix!$E$20)</f>
        <v>0.0011370908994914198</v>
      </c>
      <c r="H206">
        <f>-Matrix!$D$21*Matrix!$B$13*SIN(Momente!$A206+Matrix!$E$21)</f>
        <v>0.0012921696895526434</v>
      </c>
      <c r="I206">
        <f>-H206*Daten!$B$37</f>
        <v>-0.00387650906865793</v>
      </c>
      <c r="J206">
        <f>-Matrix!$D$22*Matrix!$B$13*SIN(Momente!$A206+Matrix!$E$22)</f>
        <v>-0.00399252931453852</v>
      </c>
      <c r="L206">
        <f>Daten!$B$34*(Momente!B206-Momente!C206)+Daten!$B$39*(Momente!G206-Momente!H206)</f>
        <v>-0.37321841435970843</v>
      </c>
      <c r="M206">
        <f>Daten!$B$35*(Momente!D206-Momente!E206)+Daten!$B$40*(Momente!I206-Momente!J206)</f>
        <v>0.1177953728563408</v>
      </c>
    </row>
    <row r="207" spans="1:13" ht="12.75">
      <c r="A207">
        <v>2.02</v>
      </c>
      <c r="B207">
        <f>Matrix!$D$20*COS(Momente!$A207+Matrix!$E$20)</f>
        <v>3.474894850964057E-06</v>
      </c>
      <c r="C207">
        <f>Matrix!$D$21*COS(Momente!$A207+Matrix!$E$21)</f>
        <v>3.948808140850119E-06</v>
      </c>
      <c r="D207">
        <f>-C207*Daten!$B$37</f>
        <v>-1.1846424422550356E-05</v>
      </c>
      <c r="E207">
        <f>Matrix!$D$22*COS(Momente!$A207+Matrix!$E$22)</f>
        <v>-1.2200976688511141E-05</v>
      </c>
      <c r="G207">
        <f>-Matrix!$D$20*Matrix!$B$13*SIN(Momente!$A207+Matrix!$E$20)</f>
        <v>0.0011316919896293119</v>
      </c>
      <c r="H207">
        <f>-Matrix!$D$21*Matrix!$B$13*SIN(Momente!$A207+Matrix!$E$21)</f>
        <v>0.001286034465285557</v>
      </c>
      <c r="I207">
        <f>-H207*Daten!$B$37</f>
        <v>-0.0038581033958566702</v>
      </c>
      <c r="J207">
        <f>-Matrix!$D$22*Matrix!$B$13*SIN(Momente!$A207+Matrix!$E$22)</f>
        <v>-0.00397357277737807</v>
      </c>
      <c r="L207">
        <f>Daten!$B$34*(Momente!B207-Momente!C207)+Daten!$B$39*(Momente!G207-Momente!H207)</f>
        <v>-0.3811436825458234</v>
      </c>
      <c r="M207">
        <f>Daten!$B$35*(Momente!D207-Momente!E207)+Daten!$B$40*(Momente!I207-Momente!J207)</f>
        <v>0.12029674975804985</v>
      </c>
    </row>
    <row r="208" spans="1:13" ht="12.75">
      <c r="A208">
        <v>2.03</v>
      </c>
      <c r="B208">
        <f>Matrix!$D$20*COS(Momente!$A208+Matrix!$E$20)</f>
        <v>3.5468021986369207E-06</v>
      </c>
      <c r="C208">
        <f>Matrix!$D$21*COS(Momente!$A208+Matrix!$E$21)</f>
        <v>4.0305223601447744E-06</v>
      </c>
      <c r="D208">
        <f>-C208*Daten!$B$37</f>
        <v>-1.209156708043432E-05</v>
      </c>
      <c r="E208">
        <f>Matrix!$D$22*COS(Momente!$A208+Matrix!$E$22)</f>
        <v>-1.2453456234027709E-05</v>
      </c>
      <c r="G208">
        <f>-Matrix!$D$20*Matrix!$B$13*SIN(Momente!$A208+Matrix!$E$20)</f>
        <v>0.0011261799115113143</v>
      </c>
      <c r="H208">
        <f>-Matrix!$D$21*Matrix!$B$13*SIN(Momente!$A208+Matrix!$E$21)</f>
        <v>0.0012797706386436336</v>
      </c>
      <c r="I208">
        <f>-H208*Daten!$B$37</f>
        <v>-0.0038393119159309003</v>
      </c>
      <c r="J208">
        <f>-Matrix!$D$22*Matrix!$B$13*SIN(Momente!$A208+Matrix!$E$22)</f>
        <v>-0.0039542188862511825</v>
      </c>
      <c r="L208">
        <f>Daten!$B$34*(Momente!B208-Momente!C208)+Daten!$B$39*(Momente!G208-Momente!H208)</f>
        <v>-0.3890308366813034</v>
      </c>
      <c r="M208">
        <f>Daten!$B$35*(Momente!D208-Momente!E208)+Daten!$B$40*(Momente!I208-Momente!J208)</f>
        <v>0.1227860970850241</v>
      </c>
    </row>
    <row r="209" spans="1:13" ht="12.75">
      <c r="A209">
        <v>2.04</v>
      </c>
      <c r="B209">
        <f>Matrix!$D$20*COS(Momente!$A209+Matrix!$E$20)</f>
        <v>3.6183548690455852E-06</v>
      </c>
      <c r="C209">
        <f>Matrix!$D$21*COS(Momente!$A209+Matrix!$E$21)</f>
        <v>4.111833530562179E-06</v>
      </c>
      <c r="D209">
        <f>-C209*Daten!$B$37</f>
        <v>-1.2335500591686535E-05</v>
      </c>
      <c r="E209">
        <f>Matrix!$D$22*COS(Momente!$A209+Matrix!$E$22)</f>
        <v>-1.2704690444298732E-05</v>
      </c>
      <c r="G209">
        <f>-Matrix!$D$20*Matrix!$B$13*SIN(Momente!$A209+Matrix!$E$20)</f>
        <v>0.0011205552163406453</v>
      </c>
      <c r="H209">
        <f>-Matrix!$D$21*Matrix!$B$13*SIN(Momente!$A209+Matrix!$E$21)</f>
        <v>0.0012733788360043176</v>
      </c>
      <c r="I209">
        <f>-H209*Daten!$B$37</f>
        <v>-0.003820136508012952</v>
      </c>
      <c r="J209">
        <f>-Matrix!$D$22*Matrix!$B$13*SIN(Momente!$A209+Matrix!$E$22)</f>
        <v>-0.003934469576530841</v>
      </c>
      <c r="L209">
        <f>Daten!$B$34*(Momente!B209-Momente!C209)+Daten!$B$39*(Momente!G209-Momente!H209)</f>
        <v>-0.3968790880573067</v>
      </c>
      <c r="M209">
        <f>Daten!$B$35*(Momente!D209-Momente!E209)+Daten!$B$40*(Momente!I209-Momente!J209)</f>
        <v>0.1252631659046087</v>
      </c>
    </row>
    <row r="210" spans="1:13" ht="12.75">
      <c r="A210">
        <v>2.05</v>
      </c>
      <c r="B210">
        <f>Matrix!$D$20*COS(Momente!$A210+Matrix!$E$20)</f>
        <v>3.6895457069826247E-06</v>
      </c>
      <c r="C210">
        <f>Matrix!$D$21*COS(Momente!$A210+Matrix!$E$21)</f>
        <v>4.1927335210530374E-06</v>
      </c>
      <c r="D210">
        <f>-C210*Daten!$B$37</f>
        <v>-1.257820056315911E-05</v>
      </c>
      <c r="E210">
        <f>Matrix!$D$22*COS(Momente!$A210+Matrix!$E$22)</f>
        <v>-1.295465419611252E-05</v>
      </c>
      <c r="G210">
        <f>-Matrix!$D$20*Matrix!$B$13*SIN(Momente!$A210+Matrix!$E$20)</f>
        <v>0.0011148184665821356</v>
      </c>
      <c r="H210">
        <f>-Matrix!$D$21*Matrix!$B$13*SIN(Momente!$A210+Matrix!$E$21)</f>
        <v>0.0012668596965425471</v>
      </c>
      <c r="I210">
        <f>-H210*Daten!$B$37</f>
        <v>-0.003800579089627641</v>
      </c>
      <c r="J210">
        <f>-Matrix!$D$22*Matrix!$B$13*SIN(Momente!$A210+Matrix!$E$22)</f>
        <v>-0.00391432682313156</v>
      </c>
      <c r="L210">
        <f>Daten!$B$34*(Momente!B210-Momente!C210)+Daten!$B$39*(Momente!G210-Momente!H210)</f>
        <v>-0.4046876518552359</v>
      </c>
      <c r="M210">
        <f>Daten!$B$35*(Momente!D210-Momente!E210)+Daten!$B$40*(Momente!I210-Momente!J210)</f>
        <v>0.12772770851199117</v>
      </c>
    </row>
    <row r="211" spans="1:13" ht="12.75">
      <c r="A211">
        <v>2.06</v>
      </c>
      <c r="B211">
        <f>Matrix!$D$20*COS(Momente!$A211+Matrix!$E$20)</f>
        <v>3.7603675934235835E-06</v>
      </c>
      <c r="C211">
        <f>Matrix!$D$21*COS(Momente!$A211+Matrix!$E$21)</f>
        <v>4.273214241685729E-06</v>
      </c>
      <c r="D211">
        <f>-C211*Daten!$B$37</f>
        <v>-1.2819642725057186E-05</v>
      </c>
      <c r="E211">
        <f>Matrix!$D$22*COS(Momente!$A211+Matrix!$E$22)</f>
        <v>-1.3203322493302218E-05</v>
      </c>
      <c r="G211">
        <f>-Matrix!$D$20*Matrix!$B$13*SIN(Momente!$A211+Matrix!$E$20)</f>
        <v>0.0011089702359059794</v>
      </c>
      <c r="H211">
        <f>-Matrix!$D$21*Matrix!$B$13*SIN(Momente!$A211+Matrix!$E$21)</f>
        <v>0.0012602138721668345</v>
      </c>
      <c r="I211">
        <f>-H211*Daten!$B$37</f>
        <v>-0.003780641616500503</v>
      </c>
      <c r="J211">
        <f>-Matrix!$D$22*Matrix!$B$13*SIN(Momente!$A211+Matrix!$E$22)</f>
        <v>-0.003893792640311894</v>
      </c>
      <c r="L211">
        <f>Daten!$B$34*(Momente!B211-Momente!C211)+Daten!$B$39*(Momente!G211-Momente!H211)</f>
        <v>-0.41245574722521755</v>
      </c>
      <c r="M211">
        <f>Daten!$B$35*(Momente!D211-Momente!E211)+Daten!$B$40*(Momente!I211-Momente!J211)</f>
        <v>0.13017947845495997</v>
      </c>
    </row>
    <row r="212" spans="1:13" ht="12.75">
      <c r="A212">
        <v>2.07</v>
      </c>
      <c r="B212">
        <f>Matrix!$D$20*COS(Momente!$A212+Matrix!$E$20)</f>
        <v>3.830813446238822E-06</v>
      </c>
      <c r="C212">
        <f>Matrix!$D$21*COS(Momente!$A212+Matrix!$E$21)</f>
        <v>4.353267644455247E-06</v>
      </c>
      <c r="D212">
        <f>-C212*Daten!$B$37</f>
        <v>-1.3059802933365737E-05</v>
      </c>
      <c r="E212">
        <f>Matrix!$D$22*COS(Momente!$A212+Matrix!$E$22)</f>
        <v>-1.3450670469245307E-05</v>
      </c>
      <c r="G212">
        <f>-Matrix!$D$20*Matrix!$B$13*SIN(Momente!$A212+Matrix!$E$20)</f>
        <v>0.0011030111091303722</v>
      </c>
      <c r="H212">
        <f>-Matrix!$D$21*Matrix!$B$13*SIN(Momente!$A212+Matrix!$E$21)</f>
        <v>0.0012534420274540807</v>
      </c>
      <c r="I212">
        <f>-H212*Daten!$B$37</f>
        <v>-0.0037603260823622416</v>
      </c>
      <c r="J212">
        <f>-Matrix!$D$22*Matrix!$B$13*SIN(Momente!$A212+Matrix!$E$22)</f>
        <v>-0.0038728690814730134</v>
      </c>
      <c r="L212">
        <f>Daten!$B$34*(Momente!B212-Momente!C212)+Daten!$B$39*(Momente!G212-Momente!H212)</f>
        <v>-0.42018259736418917</v>
      </c>
      <c r="M212">
        <f>Daten!$B$35*(Momente!D212-Momente!E212)+Daten!$B$40*(Momente!I212-Momente!J212)</f>
        <v>0.13261823055856808</v>
      </c>
    </row>
    <row r="213" spans="1:13" ht="12.75">
      <c r="A213">
        <v>2.08</v>
      </c>
      <c r="B213">
        <f>Matrix!$D$20*COS(Momente!$A213+Matrix!$E$20)</f>
        <v>3.900876220901772E-06</v>
      </c>
      <c r="C213">
        <f>Matrix!$D$21*COS(Momente!$A213+Matrix!$E$21)</f>
        <v>4.432885724088029E-06</v>
      </c>
      <c r="D213">
        <f>-C213*Daten!$B$37</f>
        <v>-1.3298657172264087E-05</v>
      </c>
      <c r="E213">
        <f>Matrix!$D$22*COS(Momente!$A213+Matrix!$E$22)</f>
        <v>-1.3696673389350337E-05</v>
      </c>
      <c r="G213">
        <f>-Matrix!$D$20*Matrix!$B$13*SIN(Momente!$A213+Matrix!$E$20)</f>
        <v>0.0010969416821630246</v>
      </c>
      <c r="H213">
        <f>-Matrix!$D$21*Matrix!$B$13*SIN(Momente!$A213+Matrix!$E$21)</f>
        <v>0.001246544839583113</v>
      </c>
      <c r="I213">
        <f>-H213*Daten!$B$37</f>
        <v>-0.003739634518749338</v>
      </c>
      <c r="J213">
        <f>-Matrix!$D$22*Matrix!$B$13*SIN(Momente!$A213+Matrix!$E$22)</f>
        <v>-0.003851558238953365</v>
      </c>
      <c r="L213">
        <f>Daten!$B$34*(Momente!B213-Momente!C213)+Daten!$B$39*(Momente!G213-Momente!H213)</f>
        <v>-0.42786742959357454</v>
      </c>
      <c r="M213">
        <f>Daten!$B$35*(Momente!D213-Momente!E213)+Daten!$B$40*(Momente!I213-Momente!J213)</f>
        <v>0.13504372094963876</v>
      </c>
    </row>
    <row r="214" spans="1:13" ht="12.75">
      <c r="A214">
        <v>2.09</v>
      </c>
      <c r="B214">
        <f>Matrix!$D$20*COS(Momente!$A214+Matrix!$E$20)</f>
        <v>3.97054891119335E-06</v>
      </c>
      <c r="C214">
        <f>Matrix!$D$21*COS(Momente!$A214+Matrix!$E$21)</f>
        <v>4.512060518842461E-06</v>
      </c>
      <c r="D214">
        <f>-C214*Daten!$B$37</f>
        <v>-1.3536181556527381E-05</v>
      </c>
      <c r="E214">
        <f>Matrix!$D$22*COS(Momente!$A214+Matrix!$E$22)</f>
        <v>-1.3941306653530277E-05</v>
      </c>
      <c r="G214">
        <f>-Matrix!$D$20*Matrix!$B$13*SIN(Momente!$A214+Matrix!$E$20)</f>
        <v>0.0010907625619415754</v>
      </c>
      <c r="H214">
        <f>-Matrix!$D$21*Matrix!$B$13*SIN(Momente!$A214+Matrix!$E$21)</f>
        <v>0.0012395229982669709</v>
      </c>
      <c r="I214">
        <f>-H214*Daten!$B$37</f>
        <v>-0.003718568994800912</v>
      </c>
      <c r="J214">
        <f>-Matrix!$D$22*Matrix!$B$13*SIN(Momente!$A214+Matrix!$E$22)</f>
        <v>-0.0038298622438194437</v>
      </c>
      <c r="L214">
        <f>Daten!$B$34*(Momente!B214-Momente!C214)+Daten!$B$39*(Momente!G214-Momente!H214)</f>
        <v>-0.4355094754365557</v>
      </c>
      <c r="M214">
        <f>Daten!$B$35*(Momente!D214-Momente!E214)+Daten!$B$40*(Momente!I214-Momente!J214)</f>
        <v>0.1374557070811484</v>
      </c>
    </row>
    <row r="215" spans="1:13" ht="12.75">
      <c r="A215">
        <v>2.1</v>
      </c>
      <c r="B215">
        <f>Matrix!$D$20*COS(Momente!$A215+Matrix!$E$20)</f>
        <v>4.03982454990259E-06</v>
      </c>
      <c r="C215">
        <f>Matrix!$D$21*COS(Momente!$A215+Matrix!$E$21)</f>
        <v>4.590784111305048E-06</v>
      </c>
      <c r="D215">
        <f>-C215*Daten!$B$37</f>
        <v>-1.377235233391514E-05</v>
      </c>
      <c r="E215">
        <f>Matrix!$D$22*COS(Momente!$A215+Matrix!$E$22)</f>
        <v>-1.4184545798662593E-05</v>
      </c>
      <c r="G215">
        <f>-Matrix!$D$20*Matrix!$B$13*SIN(Momente!$A215+Matrix!$E$20)</f>
        <v>0.0010844743663728984</v>
      </c>
      <c r="H215">
        <f>-Matrix!$D$21*Matrix!$B$13*SIN(Momente!$A215+Matrix!$E$21)</f>
        <v>0.0012323772056839345</v>
      </c>
      <c r="I215">
        <f>-H215*Daten!$B$37</f>
        <v>-0.003697131617051803</v>
      </c>
      <c r="J215">
        <f>-Matrix!$D$22*Matrix!$B$13*SIN(Momente!$A215+Matrix!$E$22)</f>
        <v>-0.0038077832656526803</v>
      </c>
      <c r="L215">
        <f>Daten!$B$34*(Momente!B215-Momente!C215)+Daten!$B$39*(Momente!G215-Momente!H215)</f>
        <v>-0.44310797069491625</v>
      </c>
      <c r="M215">
        <f>Daten!$B$35*(Momente!D215-Momente!E215)+Daten!$B$40*(Momente!I215-Momente!J215)</f>
        <v>0.13985394775649856</v>
      </c>
    </row>
    <row r="216" spans="1:13" ht="12.75">
      <c r="A216">
        <v>2.11</v>
      </c>
      <c r="B216">
        <f>Matrix!$D$20*COS(Momente!$A216+Matrix!$E$20)</f>
        <v>4.108696209523347E-06</v>
      </c>
      <c r="C216">
        <f>Matrix!$D$21*COS(Momente!$A216+Matrix!$E$21)</f>
        <v>4.669048629182145E-06</v>
      </c>
      <c r="D216">
        <f>-C216*Daten!$B$37</f>
        <v>-1.4007145887546433E-05</v>
      </c>
      <c r="E216">
        <f>Matrix!$D$22*COS(Momente!$A216+Matrix!$E$22)</f>
        <v>-1.4426366501035445E-05</v>
      </c>
      <c r="G216">
        <f>-Matrix!$D$20*Matrix!$B$13*SIN(Momente!$A216+Matrix!$E$20)</f>
        <v>0.0010780777242713094</v>
      </c>
      <c r="H216">
        <f>-Matrix!$D$21*Matrix!$B$13*SIN(Momente!$A216+Matrix!$E$21)</f>
        <v>0.0012251081764073073</v>
      </c>
      <c r="I216">
        <f>-H216*Daten!$B$37</f>
        <v>-0.0036753245292219213</v>
      </c>
      <c r="J216">
        <f>-Matrix!$D$22*Matrix!$B$13*SIN(Momente!$A216+Matrix!$E$22)</f>
        <v>-0.0037853235123324947</v>
      </c>
      <c r="L216">
        <f>Daten!$B$34*(Momente!B216-Momente!C216)+Daten!$B$39*(Momente!G216-Momente!H216)</f>
        <v>-0.45066215552546396</v>
      </c>
      <c r="M216">
        <f>Daten!$B$35*(Momente!D216-Momente!E216)+Daten!$B$40*(Momente!I216-Momente!J216)</f>
        <v>0.14223820315361246</v>
      </c>
    </row>
    <row r="217" spans="1:13" ht="12.75">
      <c r="A217">
        <v>2.12</v>
      </c>
      <c r="B217">
        <f>Matrix!$D$20*COS(Momente!$A217+Matrix!$E$20)</f>
        <v>4.177157002947061E-06</v>
      </c>
      <c r="C217">
        <f>Matrix!$D$21*COS(Momente!$A217+Matrix!$E$21)</f>
        <v>4.7468462460871905E-06</v>
      </c>
      <c r="D217">
        <f>-C217*Daten!$B$37</f>
        <v>-1.424053873826157E-05</v>
      </c>
      <c r="E217">
        <f>Matrix!$D$22*COS(Momente!$A217+Matrix!$E$22)</f>
        <v>-1.4666744578780137E-05</v>
      </c>
      <c r="G217">
        <f>-Matrix!$D$20*Matrix!$B$13*SIN(Momente!$A217+Matrix!$E$20)</f>
        <v>0.0010715732752956879</v>
      </c>
      <c r="H217">
        <f>-Matrix!$D$21*Matrix!$B$13*SIN(Momente!$A217+Matrix!$E$21)</f>
        <v>0.0012177166373339586</v>
      </c>
      <c r="I217">
        <f>-H217*Daten!$B$37</f>
        <v>-0.003653149912001875</v>
      </c>
      <c r="J217">
        <f>-Matrix!$D$22*Matrix!$B$13*SIN(Momente!$A217+Matrix!$E$22)</f>
        <v>-0.0037624852298155007</v>
      </c>
      <c r="L217">
        <f>Daten!$B$34*(Momente!B217-Momente!C217)+Daten!$B$39*(Momente!G217-Momente!H217)</f>
        <v>-0.4581712745160091</v>
      </c>
      <c r="M217">
        <f>Daten!$B$35*(Momente!D217-Momente!E217)+Daten!$B$40*(Momente!I217-Momente!J217)</f>
        <v>0.14460823484894098</v>
      </c>
    </row>
    <row r="218" spans="1:13" ht="12.75">
      <c r="A218">
        <v>2.13</v>
      </c>
      <c r="B218">
        <f>Matrix!$D$20*COS(Momente!$A218+Matrix!$E$20)</f>
        <v>4.245200084151427E-06</v>
      </c>
      <c r="C218">
        <f>Matrix!$D$21*COS(Momente!$A218+Matrix!$E$21)</f>
        <v>4.824169182323314E-06</v>
      </c>
      <c r="D218">
        <f>-C218*Daten!$B$37</f>
        <v>-1.447250754696994E-05</v>
      </c>
      <c r="E218">
        <f>Matrix!$D$22*COS(Momente!$A218+Matrix!$E$22)</f>
        <v>-1.4905655994289189E-05</v>
      </c>
      <c r="G218">
        <f>-Matrix!$D$20*Matrix!$B$13*SIN(Momente!$A218+Matrix!$E$20)</f>
        <v>0.001064961669885512</v>
      </c>
      <c r="H218">
        <f>-Matrix!$D$21*Matrix!$B$13*SIN(Momente!$A218+Matrix!$E$21)</f>
        <v>0.0012102033276116379</v>
      </c>
      <c r="I218">
        <f>-H218*Daten!$B$37</f>
        <v>-0.003630609982834913</v>
      </c>
      <c r="J218">
        <f>-Matrix!$D$22*Matrix!$B$13*SIN(Momente!$A218+Matrix!$E$22)</f>
        <v>-0.0037392707019109203</v>
      </c>
      <c r="L218">
        <f>Daten!$B$34*(Momente!B218-Momente!C218)+Daten!$B$39*(Momente!G218-Momente!H218)</f>
        <v>-0.46563457676091075</v>
      </c>
      <c r="M218">
        <f>Daten!$B$35*(Momente!D218-Momente!E218)+Daten!$B$40*(Momente!I218-Momente!J218)</f>
        <v>0.1469638058412935</v>
      </c>
    </row>
    <row r="219" spans="1:13" ht="12.75">
      <c r="A219">
        <v>2.14</v>
      </c>
      <c r="B219">
        <f>Matrix!$D$20*COS(Momente!$A219+Matrix!$E$20)</f>
        <v>4.312818648885039E-06</v>
      </c>
      <c r="C219">
        <f>Matrix!$D$21*COS(Momente!$A219+Matrix!$E$21)</f>
        <v>4.901009705661339E-06</v>
      </c>
      <c r="D219">
        <f>-C219*Daten!$B$37</f>
        <v>-1.4703029116984014E-05</v>
      </c>
      <c r="E219">
        <f>Matrix!$D$22*COS(Momente!$A219+Matrix!$E$22)</f>
        <v>-1.514307685662016E-05</v>
      </c>
      <c r="G219">
        <f>-Matrix!$D$20*Matrix!$B$13*SIN(Momente!$A219+Matrix!$E$20)</f>
        <v>0.0010582435691958122</v>
      </c>
      <c r="H219">
        <f>-Matrix!$D$21*Matrix!$B$13*SIN(Momente!$A219+Matrix!$E$21)</f>
        <v>0.0012025689985650546</v>
      </c>
      <c r="I219">
        <f>-H219*Daten!$B$37</f>
        <v>-0.0036077069956951635</v>
      </c>
      <c r="J219">
        <f>-Matrix!$D$22*Matrix!$B$13*SIN(Momente!$A219+Matrix!$E$22)</f>
        <v>-0.003715682250052196</v>
      </c>
      <c r="L219">
        <f>Daten!$B$34*(Momente!B219-Momente!C219)+Daten!$B$39*(Momente!G219-Momente!H219)</f>
        <v>-0.4730513159361641</v>
      </c>
      <c r="M219">
        <f>Daten!$B$35*(Momente!D219-Momente!E219)+Daten!$B$40*(Momente!I219-Momente!J219)</f>
        <v>0.14930468057552843</v>
      </c>
    </row>
    <row r="220" spans="1:13" ht="12.75">
      <c r="A220">
        <v>2.15</v>
      </c>
      <c r="B220">
        <f>Matrix!$D$20*COS(Momente!$A220+Matrix!$E$20)</f>
        <v>4.380005935347758E-06</v>
      </c>
      <c r="C220">
        <f>Matrix!$D$21*COS(Momente!$A220+Matrix!$E$21)</f>
        <v>4.977360132112951E-06</v>
      </c>
      <c r="D220">
        <f>-C220*Daten!$B$37</f>
        <v>-1.493208039633885E-05</v>
      </c>
      <c r="E220">
        <f>Matrix!$D$22*COS(Momente!$A220+Matrix!$E$22)</f>
        <v>-1.5378983423884645E-05</v>
      </c>
      <c r="G220">
        <f>-Matrix!$D$20*Matrix!$B$13*SIN(Momente!$A220+Matrix!$E$20)</f>
        <v>0.0010514196450310603</v>
      </c>
      <c r="H220">
        <f>-Matrix!$D$21*Matrix!$B$13*SIN(Momente!$A220+Matrix!$E$21)</f>
        <v>0.001194814413620753</v>
      </c>
      <c r="I220">
        <f>-H220*Daten!$B$37</f>
        <v>-0.0035844432408622586</v>
      </c>
      <c r="J220">
        <f>-Matrix!$D$22*Matrix!$B$13*SIN(Momente!$A220+Matrix!$E$22)</f>
        <v>-0.0036917222330648592</v>
      </c>
      <c r="L220">
        <f>Daten!$B$34*(Momente!B220-Momente!C220)+Daten!$B$39*(Momente!G220-Momente!H220)</f>
        <v>-0.4804207503740314</v>
      </c>
      <c r="M220">
        <f>Daten!$B$35*(Momente!D220-Momente!E220)+Daten!$B$40*(Momente!I220-Momente!J220)</f>
        <v>0.1516306249661299</v>
      </c>
    </row>
    <row r="221" spans="1:13" ht="12.75">
      <c r="A221">
        <v>2.16</v>
      </c>
      <c r="B221">
        <f>Matrix!$D$20*COS(Momente!$A221+Matrix!$E$20)</f>
        <v>4.446755224866937E-06</v>
      </c>
      <c r="C221">
        <f>Matrix!$D$21*COS(Momente!$A221+Matrix!$E$21)</f>
        <v>5.053212826699139E-06</v>
      </c>
      <c r="D221">
        <f>-C221*Daten!$B$37</f>
        <v>-1.5159638480097416E-05</v>
      </c>
      <c r="E221">
        <f>Matrix!$D$22*COS(Momente!$A221+Matrix!$E$22)</f>
        <v>-1.561335210562253E-05</v>
      </c>
      <c r="G221">
        <f>-Matrix!$D$20*Matrix!$B$13*SIN(Momente!$A221+Matrix!$E$20)</f>
        <v>0.001044490579777985</v>
      </c>
      <c r="H221">
        <f>-Matrix!$D$21*Matrix!$B$13*SIN(Momente!$A221+Matrix!$E$21)</f>
        <v>0.0011869403482307648</v>
      </c>
      <c r="I221">
        <f>-H221*Daten!$B$37</f>
        <v>-0.0035608210446922937</v>
      </c>
      <c r="J221">
        <f>-Matrix!$D$22*Matrix!$B$13*SIN(Momente!$A221+Matrix!$E$22)</f>
        <v>-0.0036673930469306396</v>
      </c>
      <c r="L221">
        <f>Daten!$B$34*(Momente!B221-Momente!C221)+Daten!$B$39*(Momente!G221-Momente!H221)</f>
        <v>-0.48774214313721087</v>
      </c>
      <c r="M221">
        <f>Daten!$B$35*(Momente!D221-Momente!E221)+Daten!$B$40*(Momente!I221-Momente!J221)</f>
        <v>0.1539414064205949</v>
      </c>
    </row>
    <row r="222" spans="1:13" ht="12.75">
      <c r="A222">
        <v>2.17</v>
      </c>
      <c r="B222">
        <f>Matrix!$D$20*COS(Momente!$A222+Matrix!$E$20)</f>
        <v>4.513059842569246E-06</v>
      </c>
      <c r="C222">
        <f>Matrix!$D$21*COS(Momente!$A222+Matrix!$E$21)</f>
        <v>5.1285602042136534E-06</v>
      </c>
      <c r="D222">
        <f>-C222*Daten!$B$37</f>
        <v>-1.538568061264096E-05</v>
      </c>
      <c r="E222">
        <f>Matrix!$D$22*COS(Momente!$A222+Matrix!$E$22)</f>
        <v>-1.584615946516093E-05</v>
      </c>
      <c r="G222">
        <f>-Matrix!$D$20*Matrix!$B$13*SIN(Momente!$A222+Matrix!$E$20)</f>
        <v>0.0010374570663373383</v>
      </c>
      <c r="H222">
        <f>-Matrix!$D$21*Matrix!$B$13*SIN(Momente!$A222+Matrix!$E$21)</f>
        <v>0.0011789475897950672</v>
      </c>
      <c r="I222">
        <f>-H222*Daten!$B$37</f>
        <v>-0.003536842769385201</v>
      </c>
      <c r="J222">
        <f>-Matrix!$D$22*Matrix!$B$13*SIN(Momente!$A222+Matrix!$E$22)</f>
        <v>-0.0036426971245478793</v>
      </c>
      <c r="L222">
        <f>Daten!$B$34*(Momente!B222-Momente!C222)+Daten!$B$39*(Momente!G222-Momente!H222)</f>
        <v>-0.49501476209252654</v>
      </c>
      <c r="M222">
        <f>Daten!$B$35*(Momente!D222-Momente!E222)+Daten!$B$40*(Momente!I222-Momente!J222)</f>
        <v>0.15623679386270078</v>
      </c>
    </row>
    <row r="223" spans="1:13" ht="12.75">
      <c r="A223">
        <v>2.18</v>
      </c>
      <c r="B223">
        <f>Matrix!$D$20*COS(Momente!$A223+Matrix!$E$20)</f>
        <v>4.578913158048167E-06</v>
      </c>
      <c r="C223">
        <f>Matrix!$D$21*COS(Momente!$A223+Matrix!$E$21)</f>
        <v>5.203394729981532E-06</v>
      </c>
      <c r="D223">
        <f>-C223*Daten!$B$37</f>
        <v>-1.5610184189944595E-05</v>
      </c>
      <c r="E223">
        <f>Matrix!$D$22*COS(Momente!$A223+Matrix!$E$22)</f>
        <v>-1.6077382221957906E-05</v>
      </c>
      <c r="G223">
        <f>-Matrix!$D$20*Matrix!$B$13*SIN(Momente!$A223+Matrix!$E$20)</f>
        <v>0.0010303198080546022</v>
      </c>
      <c r="H223">
        <f>-Matrix!$D$21*Matrix!$B$13*SIN(Momente!$A223+Matrix!$E$21)</f>
        <v>0.001170836937582843</v>
      </c>
      <c r="I223">
        <f>-H223*Daten!$B$37</f>
        <v>-0.003512510812748528</v>
      </c>
      <c r="J223">
        <f>-Matrix!$D$22*Matrix!$B$13*SIN(Momente!$A223+Matrix!$E$22)</f>
        <v>-0.0036176369354882338</v>
      </c>
      <c r="L223">
        <f>Daten!$B$34*(Momente!B223-Momente!C223)+Daten!$B$39*(Momente!G223-Momente!H223)</f>
        <v>-0.5022378799841447</v>
      </c>
      <c r="M223">
        <f>Daten!$B$35*(Momente!D223-Momente!E223)+Daten!$B$40*(Momente!I223-Momente!J223)</f>
        <v>0.15851655775561974</v>
      </c>
    </row>
    <row r="224" spans="1:13" ht="12.75">
      <c r="A224">
        <v>2.19</v>
      </c>
      <c r="B224">
        <f>Matrix!$D$20*COS(Momente!$A224+Matrix!$E$20)</f>
        <v>4.644308586027033E-06</v>
      </c>
      <c r="C224">
        <f>Matrix!$D$21*COS(Momente!$A224+Matrix!$E$21)</f>
        <v>5.277708920612561E-06</v>
      </c>
      <c r="D224">
        <f>-C224*Daten!$B$37</f>
        <v>-1.5833126761837683E-05</v>
      </c>
      <c r="E224">
        <f>Matrix!$D$22*COS(Momente!$A224+Matrix!$E$22)</f>
        <v>-1.6306997253930456E-05</v>
      </c>
      <c r="G224">
        <f>-Matrix!$D$20*Matrix!$B$13*SIN(Momente!$A224+Matrix!$E$20)</f>
        <v>0.0010230795186496578</v>
      </c>
      <c r="H224">
        <f>-Matrix!$D$21*Matrix!$B$13*SIN(Momente!$A224+Matrix!$E$21)</f>
        <v>0.0011626092026525549</v>
      </c>
      <c r="I224">
        <f>-H224*Daten!$B$37</f>
        <v>-0.003487827607957664</v>
      </c>
      <c r="J224">
        <f>-Matrix!$D$22*Matrix!$B$13*SIN(Momente!$A224+Matrix!$E$22)</f>
        <v>-0.0035922149857497278</v>
      </c>
      <c r="L224">
        <f>Daten!$B$34*(Momente!B224-Momente!C224)+Daten!$B$39*(Momente!G224-Momente!H224)</f>
        <v>-0.5094107745062941</v>
      </c>
      <c r="M224">
        <f>Daten!$B$35*(Momente!D224-Momente!E224)+Daten!$B$40*(Momente!I224-Momente!J224)</f>
        <v>0.16078047012485663</v>
      </c>
    </row>
    <row r="225" spans="1:13" ht="12.75">
      <c r="A225">
        <v>2.2</v>
      </c>
      <c r="B225">
        <f>Matrix!$D$20*COS(Momente!$A225+Matrix!$E$20)</f>
        <v>4.709239587017547E-06</v>
      </c>
      <c r="C225">
        <f>Matrix!$D$21*COS(Momente!$A225+Matrix!$E$21)</f>
        <v>5.351495344749611E-06</v>
      </c>
      <c r="D225">
        <f>-C225*Daten!$B$37</f>
        <v>-1.605448603424883E-05</v>
      </c>
      <c r="E225">
        <f>Matrix!$D$22*COS(Momente!$A225+Matrix!$E$22)</f>
        <v>-1.6534981599766735E-05</v>
      </c>
      <c r="G225">
        <f>-Matrix!$D$20*Matrix!$B$13*SIN(Momente!$A225+Matrix!$E$20)</f>
        <v>0.0010157369221454112</v>
      </c>
      <c r="H225">
        <f>-Matrix!$D$21*Matrix!$B$13*SIN(Momente!$A225+Matrix!$E$21)</f>
        <v>0.0011542652077708385</v>
      </c>
      <c r="I225">
        <f>-H225*Daten!$B$37</f>
        <v>-0.003462795623312515</v>
      </c>
      <c r="J225">
        <f>-Matrix!$D$22*Matrix!$B$13*SIN(Momente!$A225+Matrix!$E$22)</f>
        <v>-0.0035664338175061478</v>
      </c>
      <c r="L225">
        <f>Daten!$B$34*(Momente!B225-Momente!C225)+Daten!$B$39*(Momente!G225-Momente!H225)</f>
        <v>-0.5165327283755007</v>
      </c>
      <c r="M225">
        <f>Daten!$B$35*(Momente!D225-Momente!E225)+Daten!$B$40*(Momente!I225-Momente!J225)</f>
        <v>0.16302830458106038</v>
      </c>
    </row>
    <row r="226" spans="1:13" ht="12.75">
      <c r="A226">
        <v>2.21</v>
      </c>
      <c r="B226">
        <f>Matrix!$D$20*COS(Momente!$A226+Matrix!$E$20)</f>
        <v>4.773699667973706E-06</v>
      </c>
      <c r="C226">
        <f>Matrix!$D$21*COS(Momente!$A226+Matrix!$E$21)</f>
        <v>5.424746623811745E-06</v>
      </c>
      <c r="D226">
        <f>-C226*Daten!$B$37</f>
        <v>-1.6274239871435232E-05</v>
      </c>
      <c r="E226">
        <f>Matrix!$D$22*COS(Momente!$A226+Matrix!$E$22)</f>
        <v>-1.6761312461222136E-05</v>
      </c>
      <c r="G226">
        <f>-Matrix!$D$20*Matrix!$B$13*SIN(Momente!$A226+Matrix!$E$20)</f>
        <v>0.001008292752795395</v>
      </c>
      <c r="H226">
        <f>-Matrix!$D$21*Matrix!$B$13*SIN(Momente!$A226+Matrix!$E$21)</f>
        <v>0.00114580578733023</v>
      </c>
      <c r="I226">
        <f>-H226*Daten!$B$37</f>
        <v>-0.0034374173619906895</v>
      </c>
      <c r="J226">
        <f>-Matrix!$D$22*Matrix!$B$13*SIN(Momente!$A226+Matrix!$E$22)</f>
        <v>-0.003540296008852837</v>
      </c>
      <c r="L226">
        <f>Daten!$B$34*(Momente!B226-Momente!C226)+Daten!$B$39*(Momente!G226-Momente!H226)</f>
        <v>-0.5236030294023118</v>
      </c>
      <c r="M226">
        <f>Daten!$B$35*(Momente!D226-Momente!E226)+Daten!$B$40*(Momente!I226-Momente!J226)</f>
        <v>0.16525983634266525</v>
      </c>
    </row>
    <row r="227" spans="1:13" ht="12.75">
      <c r="A227">
        <v>2.22</v>
      </c>
      <c r="B227">
        <f>Matrix!$D$20*COS(Momente!$A227+Matrix!$E$20)</f>
        <v>4.8376823829411435E-06</v>
      </c>
      <c r="C227">
        <f>Matrix!$D$21*COS(Momente!$A227+Matrix!$E$21)</f>
        <v>5.4974554327321105E-06</v>
      </c>
      <c r="D227">
        <f>-C227*Daten!$B$37</f>
        <v>-1.6492366298196328E-05</v>
      </c>
      <c r="E227">
        <f>Matrix!$D$22*COS(Momente!$A227+Matrix!$E$22)</f>
        <v>-1.698596720539914E-05</v>
      </c>
      <c r="G227">
        <f>-Matrix!$D$20*Matrix!$B$13*SIN(Momente!$A227+Matrix!$E$20)</f>
        <v>0.00100074775501034</v>
      </c>
      <c r="H227">
        <f>-Matrix!$D$21*Matrix!$B$13*SIN(Momente!$A227+Matrix!$E$21)</f>
        <v>0.001137231787265723</v>
      </c>
      <c r="I227">
        <f>-H227*Daten!$B$37</f>
        <v>-0.0034116953617971684</v>
      </c>
      <c r="J227">
        <f>-Matrix!$D$22*Matrix!$B$13*SIN(Momente!$A227+Matrix!$E$22)</f>
        <v>-0.003513804173548877</v>
      </c>
      <c r="L227">
        <f>Daten!$B$34*(Momente!B227-Momente!C227)+Daten!$B$39*(Momente!G227-Momente!H227)</f>
        <v>-0.5306209705625177</v>
      </c>
      <c r="M227">
        <f>Daten!$B$35*(Momente!D227-Momente!E227)+Daten!$B$40*(Momente!I227-Momente!J227)</f>
        <v>0.16747484225834994</v>
      </c>
    </row>
    <row r="228" spans="1:13" ht="12.75">
      <c r="A228">
        <v>2.23</v>
      </c>
      <c r="B228">
        <f>Matrix!$D$20*COS(Momente!$A228+Matrix!$E$20)</f>
        <v>4.901181333701669E-06</v>
      </c>
      <c r="C228">
        <f>Matrix!$D$21*COS(Momente!$A228+Matrix!$E$21)</f>
        <v>5.569614500690394E-06</v>
      </c>
      <c r="D228">
        <f>-C228*Daten!$B$37</f>
        <v>-1.670884350207118E-05</v>
      </c>
      <c r="E228">
        <f>Matrix!$D$22*COS(Momente!$A228+Matrix!$E$22)</f>
        <v>-1.720892336701052E-05</v>
      </c>
      <c r="G228">
        <f>-Matrix!$D$20*Matrix!$B$13*SIN(Momente!$A228+Matrix!$E$20)</f>
        <v>0.0009931026832837384</v>
      </c>
      <c r="H228">
        <f>-Matrix!$D$21*Matrix!$B$13*SIN(Momente!$A228+Matrix!$E$21)</f>
        <v>0.00112854406497018</v>
      </c>
      <c r="I228">
        <f>-H228*Daten!$B$37</f>
        <v>-0.0033856321949105395</v>
      </c>
      <c r="J228">
        <f>-Matrix!$D$22*Matrix!$B$13*SIN(Momente!$A228+Matrix!$E$22)</f>
        <v>-0.0034869609607557227</v>
      </c>
      <c r="L228">
        <f>Daten!$B$34*(Momente!B228-Momente!C228)+Daten!$B$39*(Momente!G228-Momente!H228)</f>
        <v>-0.5375858500678498</v>
      </c>
      <c r="M228">
        <f>Daten!$B$35*(Momente!D228-Momente!E228)+Daten!$B$40*(Momente!I228-Momente!J228)</f>
        <v>0.16967310082937362</v>
      </c>
    </row>
    <row r="229" spans="1:13" ht="12.75">
      <c r="A229">
        <v>2.24</v>
      </c>
      <c r="B229">
        <f>Matrix!$D$20*COS(Momente!$A229+Matrix!$E$20)</f>
        <v>4.964190170413129E-06</v>
      </c>
      <c r="C229">
        <f>Matrix!$D$21*COS(Momente!$A229+Matrix!$E$21)</f>
        <v>5.641216611839939E-06</v>
      </c>
      <c r="D229">
        <f>-C229*Daten!$B$37</f>
        <v>-1.6923649835519814E-05</v>
      </c>
      <c r="E229">
        <f>Matrix!$D$22*COS(Momente!$A229+Matrix!$E$22)</f>
        <v>-1.7430158650625932E-05</v>
      </c>
      <c r="G229">
        <f>-Matrix!$D$20*Matrix!$B$13*SIN(Momente!$A229+Matrix!$E$20)</f>
        <v>0.0009853583021163911</v>
      </c>
      <c r="H229">
        <f>-Matrix!$D$21*Matrix!$B$13*SIN(Momente!$A229+Matrix!$E$21)</f>
        <v>0.0011197434892085904</v>
      </c>
      <c r="I229">
        <f>-H229*Daten!$B$37</f>
        <v>-0.0033592304676257705</v>
      </c>
      <c r="J229">
        <f>-Matrix!$D$22*Matrix!$B$13*SIN(Momente!$A229+Matrix!$E$22)</f>
        <v>-0.003459769054772283</v>
      </c>
      <c r="L229">
        <f>Daten!$B$34*(Momente!B229-Momente!C229)+Daten!$B$39*(Momente!G229-Momente!H229)</f>
        <v>-0.5444969714361616</v>
      </c>
      <c r="M229">
        <f>Daten!$B$35*(Momente!D229-Momente!E229)+Daten!$B$40*(Momente!I229-Momente!J229)</f>
        <v>0.1718543922317121</v>
      </c>
    </row>
    <row r="230" spans="1:13" ht="12.75">
      <c r="A230">
        <v>2.25</v>
      </c>
      <c r="B230">
        <f>Matrix!$D$20*COS(Momente!$A230+Matrix!$E$20)</f>
        <v>5.0267025922443594E-06</v>
      </c>
      <c r="C230">
        <f>Matrix!$D$21*COS(Momente!$A230+Matrix!$E$21)</f>
        <v>5.712254606029297E-06</v>
      </c>
      <c r="D230">
        <f>-C230*Daten!$B$37</f>
        <v>-1.713676381808789E-05</v>
      </c>
      <c r="E230">
        <f>Matrix!$D$22*COS(Momente!$A230+Matrix!$E$22)</f>
        <v>-1.7649650932901354E-05</v>
      </c>
      <c r="G230">
        <f>-Matrix!$D$20*Matrix!$B$13*SIN(Momente!$A230+Matrix!$E$20)</f>
        <v>0.0009775153859399614</v>
      </c>
      <c r="H230">
        <f>-Matrix!$D$21*Matrix!$B$13*SIN(Momente!$A230+Matrix!$E$21)</f>
        <v>0.0011108309400311963</v>
      </c>
      <c r="I230">
        <f>-H230*Daten!$B$37</f>
        <v>-0.0033324928200935884</v>
      </c>
      <c r="J230">
        <f>-Matrix!$D$22*Matrix!$B$13*SIN(Momente!$A230+Matrix!$E$22)</f>
        <v>-0.003432231174766499</v>
      </c>
      <c r="L230">
        <f>Daten!$B$34*(Momente!B230-Momente!C230)+Daten!$B$39*(Momente!G230-Momente!H230)</f>
        <v>-0.5513536435610751</v>
      </c>
      <c r="M230">
        <f>Daten!$B$35*(Momente!D230-Momente!E230)+Daten!$B$40*(Momente!I230-Momente!J230)</f>
        <v>0.17401849833803493</v>
      </c>
    </row>
    <row r="231" spans="1:13" ht="12.75">
      <c r="A231">
        <v>2.26</v>
      </c>
      <c r="B231">
        <f>Matrix!$D$20*COS(Momente!$A231+Matrix!$E$20)</f>
        <v>5.088712348005269E-06</v>
      </c>
      <c r="C231">
        <f>Matrix!$D$21*COS(Momente!$A231+Matrix!$E$21)</f>
        <v>5.78272137951825E-06</v>
      </c>
      <c r="D231">
        <f>-C231*Daten!$B$37</f>
        <v>-1.7348164138554745E-05</v>
      </c>
      <c r="E231">
        <f>Matrix!$D$22*COS(Momente!$A231+Matrix!$E$22)</f>
        <v>-1.786737826479148E-05</v>
      </c>
      <c r="G231">
        <f>-Matrix!$D$20*Matrix!$B$13*SIN(Momente!$A231+Matrix!$E$20)</f>
        <v>0.0009695747190395312</v>
      </c>
      <c r="H231">
        <f>-Matrix!$D$21*Matrix!$B$13*SIN(Momente!$A231+Matrix!$E$21)</f>
        <v>0.0011018073086854884</v>
      </c>
      <c r="I231">
        <f>-H231*Daten!$B$37</f>
        <v>-0.003305421926056465</v>
      </c>
      <c r="J231">
        <f>-Matrix!$D$22*Matrix!$B$13*SIN(Momente!$A231+Matrix!$E$22)</f>
        <v>-0.0034043500745034212</v>
      </c>
      <c r="L231">
        <f>Daten!$B$34*(Momente!B231-Momente!C231)+Daten!$B$39*(Momente!G231-Momente!H231)</f>
        <v>-0.5581551807810938</v>
      </c>
      <c r="M231">
        <f>Daten!$B$35*(Momente!D231-Momente!E231)+Daten!$B$40*(Momente!I231-Momente!J231)</f>
        <v>0.17616520273953953</v>
      </c>
    </row>
    <row r="232" spans="1:13" ht="12.75">
      <c r="A232">
        <v>2.27</v>
      </c>
      <c r="B232">
        <f>Matrix!$D$20*COS(Momente!$A232+Matrix!$E$20)</f>
        <v>5.150213236771959E-06</v>
      </c>
      <c r="C232">
        <f>Matrix!$D$21*COS(Momente!$A232+Matrix!$E$21)</f>
        <v>5.852609885688168E-06</v>
      </c>
      <c r="D232">
        <f>-C232*Daten!$B$37</f>
        <v>-1.7557829657064503E-05</v>
      </c>
      <c r="E232">
        <f>Matrix!$D$22*COS(Momente!$A232+Matrix!$E$22)</f>
        <v>-1.8083318873744564E-05</v>
      </c>
      <c r="G232">
        <f>-Matrix!$D$20*Matrix!$B$13*SIN(Momente!$A232+Matrix!$E$20)</f>
        <v>0.0009615370954751733</v>
      </c>
      <c r="H232">
        <f>-Matrix!$D$21*Matrix!$B$13*SIN(Momente!$A232+Matrix!$E$21)</f>
        <v>0.0010926734975270818</v>
      </c>
      <c r="I232">
        <f>-H232*Daten!$B$37</f>
        <v>-0.003278020492581245</v>
      </c>
      <c r="J232">
        <f>-Matrix!$D$22*Matrix!$B$13*SIN(Momente!$A232+Matrix!$E$22)</f>
        <v>-0.003376128542069841</v>
      </c>
      <c r="L232">
        <f>Daten!$B$34*(Momente!B232-Momente!C232)+Daten!$B$39*(Momente!G232-Momente!H232)</f>
        <v>-0.5649009029481605</v>
      </c>
      <c r="M232">
        <f>Daten!$B$35*(Momente!D232-Momente!E232)+Daten!$B$40*(Momente!I232-Momente!J232)</f>
        <v>0.1782942907675753</v>
      </c>
    </row>
    <row r="233" spans="1:13" ht="12.75">
      <c r="A233">
        <v>2.28</v>
      </c>
      <c r="B233">
        <f>Matrix!$D$20*COS(Momente!$A233+Matrix!$E$20)</f>
        <v>5.211199108506801E-06</v>
      </c>
      <c r="C233">
        <f>Matrix!$D$21*COS(Momente!$A233+Matrix!$E$21)</f>
        <v>5.921913135746677E-06</v>
      </c>
      <c r="D233">
        <f>-C233*Daten!$B$37</f>
        <v>-1.776573940724003E-05</v>
      </c>
      <c r="E233">
        <f>Matrix!$D$22*COS(Momente!$A233+Matrix!$E$22)</f>
        <v>-1.8297451165879647E-05</v>
      </c>
      <c r="G233">
        <f>-Matrix!$D$20*Matrix!$B$13*SIN(Momente!$A233+Matrix!$E$20)</f>
        <v>0.0009534033190025461</v>
      </c>
      <c r="H233">
        <f>-Matrix!$D$21*Matrix!$B$13*SIN(Momente!$A233+Matrix!$E$21)</f>
        <v>0.0010834304199294805</v>
      </c>
      <c r="I233">
        <f>-H233*Daten!$B$37</f>
        <v>-0.003250291259788441</v>
      </c>
      <c r="J233">
        <f>-Matrix!$D$22*Matrix!$B$13*SIN(Momente!$A233+Matrix!$E$22)</f>
        <v>-0.003347569399595486</v>
      </c>
      <c r="L233">
        <f>Daten!$B$34*(Momente!B233-Momente!C233)+Daten!$B$39*(Momente!G233-Momente!H233)</f>
        <v>-0.5715901354956829</v>
      </c>
      <c r="M233">
        <f>Daten!$B$35*(Momente!D233-Momente!E233)+Daten!$B$40*(Momente!I233-Momente!J233)</f>
        <v>0.18040554951510968</v>
      </c>
    </row>
    <row r="234" spans="1:13" ht="12.75">
      <c r="A234">
        <v>2.29</v>
      </c>
      <c r="B234">
        <f>Matrix!$D$20*COS(Momente!$A234+Matrix!$E$20)</f>
        <v>5.27166386467345E-06</v>
      </c>
      <c r="C234">
        <f>Matrix!$D$21*COS(Momente!$A234+Matrix!$E$21)</f>
        <v>5.990624199426529E-06</v>
      </c>
      <c r="D234">
        <f>-C234*Daten!$B$37</f>
        <v>-1.7971872598279584E-05</v>
      </c>
      <c r="E234">
        <f>Matrix!$D$22*COS(Momente!$A234+Matrix!$E$22)</f>
        <v>-1.8509753728145983E-05</v>
      </c>
      <c r="G234">
        <f>-Matrix!$D$20*Matrix!$B$13*SIN(Momente!$A234+Matrix!$E$20)</f>
        <v>0.000945174202992518</v>
      </c>
      <c r="H234">
        <f>-Matrix!$D$21*Matrix!$B$13*SIN(Momente!$A234+Matrix!$E$21)</f>
        <v>0.0010740790001927411</v>
      </c>
      <c r="I234">
        <f>-H234*Daten!$B$37</f>
        <v>-0.003222237000578223</v>
      </c>
      <c r="J234">
        <f>-Matrix!$D$22*Matrix!$B$13*SIN(Momente!$A234+Matrix!$E$22)</f>
        <v>-0.003318675502970802</v>
      </c>
      <c r="L234">
        <f>Daten!$B$34*(Momente!B234-Momente!C234)+Daten!$B$39*(Momente!G234-Momente!H234)</f>
        <v>-0.5782222095059791</v>
      </c>
      <c r="M234">
        <f>Daten!$B$35*(Momente!D234-Momente!E234)+Daten!$B$40*(Momente!I234-Momente!J234)</f>
        <v>0.1824987678580284</v>
      </c>
    </row>
    <row r="235" spans="1:13" ht="12.75">
      <c r="A235">
        <v>2.3</v>
      </c>
      <c r="B235">
        <f>Matrix!$D$20*COS(Momente!$A235+Matrix!$E$20)</f>
        <v>5.3316014588466635E-06</v>
      </c>
      <c r="C235">
        <f>Matrix!$D$21*COS(Momente!$A235+Matrix!$E$21)</f>
        <v>6.058736205678601E-06</v>
      </c>
      <c r="D235">
        <f>-C235*Daten!$B$37</f>
        <v>-1.81762086170358E-05</v>
      </c>
      <c r="E235">
        <f>Matrix!$D$22*COS(Momente!$A235+Matrix!$E$22)</f>
        <v>-1.8720205330464234E-05</v>
      </c>
      <c r="G235">
        <f>-Matrix!$D$20*Matrix!$B$13*SIN(Momente!$A235+Matrix!$E$20)</f>
        <v>0.0009368505703498339</v>
      </c>
      <c r="H235">
        <f>-Matrix!$D$21*Matrix!$B$13*SIN(Momente!$A235+Matrix!$E$21)</f>
        <v>0.0010646201734510463</v>
      </c>
      <c r="I235">
        <f>-H235*Daten!$B$37</f>
        <v>-0.0031938605203531384</v>
      </c>
      <c r="J235">
        <f>-Matrix!$D$22*Matrix!$B$13*SIN(Momente!$A235+Matrix!$E$22)</f>
        <v>-0.003289449741561376</v>
      </c>
      <c r="L235">
        <f>Daten!$B$34*(Momente!B235-Momente!C235)+Daten!$B$39*(Momente!G235-Momente!H235)</f>
        <v>-0.5847964617771749</v>
      </c>
      <c r="M235">
        <f>Daten!$B$35*(Momente!D235-Momente!E235)+Daten!$B$40*(Momente!I235-Momente!J235)</f>
        <v>0.1845737364762461</v>
      </c>
    </row>
    <row r="236" spans="1:13" ht="12.75">
      <c r="A236">
        <v>2.31</v>
      </c>
      <c r="B236">
        <f>Matrix!$D$20*COS(Momente!$A236+Matrix!$E$20)</f>
        <v>5.3910058973169845E-06</v>
      </c>
      <c r="C236">
        <f>Matrix!$D$21*COS(Momente!$A236+Matrix!$E$21)</f>
        <v>6.126242343359042E-06</v>
      </c>
      <c r="D236">
        <f>-C236*Daten!$B$37</f>
        <v>-1.837872703007712E-05</v>
      </c>
      <c r="E236">
        <f>Matrix!$D$22*COS(Momente!$A236+Matrix!$E$22)</f>
        <v>-1.8928784927849567E-05</v>
      </c>
      <c r="G236">
        <f>-Matrix!$D$20*Matrix!$B$13*SIN(Momente!$A236+Matrix!$E$20)</f>
        <v>0.0009284332534308203</v>
      </c>
      <c r="H236">
        <f>-Matrix!$D$21*Matrix!$B$13*SIN(Momente!$A236+Matrix!$E$21)</f>
        <v>0.0010550548855791859</v>
      </c>
      <c r="I236">
        <f>-H236*Daten!$B$37</f>
        <v>-0.003165164656737557</v>
      </c>
      <c r="J236">
        <f>-Matrix!$D$22*Matrix!$B$13*SIN(Momente!$A236+Matrix!$E$22)</f>
        <v>-0.0032598950379189914</v>
      </c>
      <c r="L236">
        <f>Daten!$B$34*(Momente!B236-Momente!C236)+Daten!$B$39*(Momente!G236-Momente!H236)</f>
        <v>-0.591312234889522</v>
      </c>
      <c r="M236">
        <f>Daten!$B$35*(Momente!D236-Momente!E236)+Daten!$B$40*(Momente!I236-Momente!J236)</f>
        <v>0.18663024787462382</v>
      </c>
    </row>
    <row r="237" spans="1:13" ht="12.75">
      <c r="A237">
        <v>2.32</v>
      </c>
      <c r="B237">
        <f>Matrix!$D$20*COS(Momente!$A237+Matrix!$E$20)</f>
        <v>5.449871239690059E-06</v>
      </c>
      <c r="C237">
        <f>Matrix!$D$21*COS(Momente!$A237+Matrix!$E$21)</f>
        <v>6.193135861910325E-06</v>
      </c>
      <c r="D237">
        <f>-C237*Daten!$B$37</f>
        <v>-1.8579407585730974E-05</v>
      </c>
      <c r="E237">
        <f>Matrix!$D$22*COS(Momente!$A237+Matrix!$E$22)</f>
        <v>-1.913547166251604E-05</v>
      </c>
      <c r="G237">
        <f>-Matrix!$D$20*Matrix!$B$13*SIN(Momente!$A237+Matrix!$E$20)</f>
        <v>0.0009199230939601562</v>
      </c>
      <c r="H237">
        <f>-Matrix!$D$21*Matrix!$B$13*SIN(Momente!$A237+Matrix!$E$21)</f>
        <v>0.001045384093097978</v>
      </c>
      <c r="I237">
        <f>-H237*Daten!$B$37</f>
        <v>-0.0031361522792939336</v>
      </c>
      <c r="J237">
        <f>-Matrix!$D$22*Matrix!$B$13*SIN(Momente!$A237+Matrix!$E$22)</f>
        <v>-0.0032300143474893865</v>
      </c>
      <c r="L237">
        <f>Daten!$B$34*(Momente!B237-Momente!C237)+Daten!$B$39*(Momente!G237-Momente!H237)</f>
        <v>-0.5977688772711379</v>
      </c>
      <c r="M237">
        <f>Daten!$B$35*(Momente!D237-Momente!E237)+Daten!$B$40*(Momente!I237-Momente!J237)</f>
        <v>0.1886680964037406</v>
      </c>
    </row>
    <row r="238" spans="1:13" ht="12.75">
      <c r="A238">
        <v>2.33</v>
      </c>
      <c r="B238">
        <f>Matrix!$D$20*COS(Momente!$A238+Matrix!$E$20)</f>
        <v>5.508191599480709E-06</v>
      </c>
      <c r="C238">
        <f>Matrix!$D$21*COS(Momente!$A238+Matrix!$E$21)</f>
        <v>6.259410072036348E-06</v>
      </c>
      <c r="D238">
        <f>-C238*Daten!$B$37</f>
        <v>-1.877823021610904E-05</v>
      </c>
      <c r="E238">
        <f>Matrix!$D$22*COS(Momente!$A238+Matrix!$E$22)</f>
        <v>-1.9340244865962445E-05</v>
      </c>
      <c r="G238">
        <f>-Matrix!$D$20*Matrix!$B$13*SIN(Momente!$A238+Matrix!$E$20)</f>
        <v>0.0009113209429466961</v>
      </c>
      <c r="H238">
        <f>-Matrix!$D$21*Matrix!$B$13*SIN(Momente!$A238+Matrix!$E$21)</f>
        <v>0.001035608763078611</v>
      </c>
      <c r="I238">
        <f>-H238*Daten!$B$37</f>
        <v>-0.003106826289235833</v>
      </c>
      <c r="J238">
        <f>-Matrix!$D$22*Matrix!$B$13*SIN(Momente!$A238+Matrix!$E$22)</f>
        <v>-0.003199810658316701</v>
      </c>
      <c r="L238">
        <f>Daten!$B$34*(Momente!B238-Momente!C238)+Daten!$B$39*(Momente!G238-Momente!H238)</f>
        <v>-0.6041657432631656</v>
      </c>
      <c r="M238">
        <f>Daten!$B$35*(Momente!D238-Momente!E238)+Daten!$B$40*(Momente!I238-Momente!J238)</f>
        <v>0.19068707828044412</v>
      </c>
    </row>
    <row r="239" spans="1:13" ht="12.75">
      <c r="A239">
        <v>2.34</v>
      </c>
      <c r="B239">
        <f>Matrix!$D$20*COS(Momente!$A239+Matrix!$E$20)</f>
        <v>5.5659611447015544E-06</v>
      </c>
      <c r="C239">
        <f>Matrix!$D$21*COS(Momente!$A239+Matrix!$E$21)</f>
        <v>6.325058346371324E-06</v>
      </c>
      <c r="D239">
        <f>-C239*Daten!$B$37</f>
        <v>-1.8975175039113968E-05</v>
      </c>
      <c r="E239">
        <f>Matrix!$D$22*COS(Momente!$A239+Matrix!$E$22)</f>
        <v>-1.9543084061039063E-05</v>
      </c>
      <c r="G239">
        <f>-Matrix!$D$20*Matrix!$B$13*SIN(Momente!$A239+Matrix!$E$20)</f>
        <v>0.0009026276605983729</v>
      </c>
      <c r="H239">
        <f>-Matrix!$D$21*Matrix!$B$13*SIN(Momente!$A239+Matrix!$E$21)</f>
        <v>0.0010257298730459404</v>
      </c>
      <c r="I239">
        <f>-H239*Daten!$B$37</f>
        <v>-0.0030771896191378206</v>
      </c>
      <c r="J239">
        <f>-Matrix!$D$22*Matrix!$B$13*SIN(Momente!$A239+Matrix!$E$22)</f>
        <v>-0.0031692869907446854</v>
      </c>
      <c r="L239">
        <f>Daten!$B$34*(Momente!B239-Momente!C239)+Daten!$B$39*(Momente!G239-Momente!H239)</f>
        <v>-0.6105021931843374</v>
      </c>
      <c r="M239">
        <f>Daten!$B$35*(Momente!D239-Momente!E239)+Daten!$B$40*(Momente!I239-Momente!J239)</f>
        <v>0.19268699160822234</v>
      </c>
    </row>
    <row r="240" spans="1:13" ht="12.75">
      <c r="A240">
        <v>2.35</v>
      </c>
      <c r="B240">
        <f>Matrix!$D$20*COS(Momente!$A240+Matrix!$E$20)</f>
        <v>5.623174098446215E-06</v>
      </c>
      <c r="C240">
        <f>Matrix!$D$21*COS(Momente!$A240+Matrix!$E$21)</f>
        <v>6.390074120142528E-06</v>
      </c>
      <c r="D240">
        <f>-C240*Daten!$B$37</f>
        <v>-1.917022236042758E-05</v>
      </c>
      <c r="E240">
        <f>Matrix!$D$22*COS(Momente!$A240+Matrix!$E$22)</f>
        <v>-1.9743968963995433E-05</v>
      </c>
      <c r="G240">
        <f>-Matrix!$D$20*Matrix!$B$13*SIN(Momente!$A240+Matrix!$E$20)</f>
        <v>0.000893844116236177</v>
      </c>
      <c r="H240">
        <f>-Matrix!$D$21*Matrix!$B$13*SIN(Momente!$A240+Matrix!$E$21)</f>
        <v>0.0010157484108807371</v>
      </c>
      <c r="I240">
        <f>-H240*Daten!$B$37</f>
        <v>-0.0030472452326422107</v>
      </c>
      <c r="J240">
        <f>-Matrix!$D$22*Matrix!$B$13*SIN(Momente!$A240+Matrix!$E$22)</f>
        <v>-0.003138446397114657</v>
      </c>
      <c r="L240">
        <f>Daten!$B$34*(Momente!B240-Momente!C240)+Daten!$B$39*(Momente!G240-Momente!H240)</f>
        <v>-0.6167775933949413</v>
      </c>
      <c r="M240">
        <f>Daten!$B$35*(Momente!D240-Momente!E240)+Daten!$B$40*(Momente!I240-Momente!J240)</f>
        <v>0.19466763639741266</v>
      </c>
    </row>
    <row r="241" spans="1:13" ht="12.75">
      <c r="A241">
        <v>2.36</v>
      </c>
      <c r="B241">
        <f>Matrix!$D$20*COS(Momente!$A241+Matrix!$E$20)</f>
        <v>5.679824739466994E-06</v>
      </c>
      <c r="C241">
        <f>Matrix!$D$21*COS(Momente!$A241+Matrix!$E$21)</f>
        <v>6.4544508918267605E-06</v>
      </c>
      <c r="D241">
        <f>-C241*Daten!$B$37</f>
        <v>-1.9363352675480278E-05</v>
      </c>
      <c r="E241">
        <f>Matrix!$D$22*COS(Momente!$A241+Matrix!$E$22)</f>
        <v>-1.9942879486508648E-05</v>
      </c>
      <c r="G241">
        <f>-Matrix!$D$20*Matrix!$B$13*SIN(Momente!$A241+Matrix!$E$20)</f>
        <v>0.0008849711882072252</v>
      </c>
      <c r="H241">
        <f>-Matrix!$D$21*Matrix!$B$13*SIN(Momente!$A241+Matrix!$E$21)</f>
        <v>0.0010056653747209001</v>
      </c>
      <c r="I241">
        <f>-H241*Daten!$B$37</f>
        <v>-0.0030169961241626997</v>
      </c>
      <c r="J241">
        <f>-Matrix!$D$22*Matrix!$B$13*SIN(Momente!$A241+Matrix!$E$22)</f>
        <v>-0.0031072919614602824</v>
      </c>
      <c r="L241">
        <f>Daten!$B$34*(Momente!B241-Momente!C241)+Daten!$B$39*(Momente!G241-Momente!H241)</f>
        <v>-0.6229913163601842</v>
      </c>
      <c r="M241">
        <f>Daten!$B$35*(Momente!D241-Momente!E241)+Daten!$B$40*(Momente!I241-Momente!J241)</f>
        <v>0.19662881458518505</v>
      </c>
    </row>
    <row r="242" spans="1:13" ht="12.75">
      <c r="A242">
        <v>2.37</v>
      </c>
      <c r="B242">
        <f>Matrix!$D$20*COS(Momente!$A242+Matrix!$E$20)</f>
        <v>5.735907402747004E-06</v>
      </c>
      <c r="C242">
        <f>Matrix!$D$21*COS(Momente!$A242+Matrix!$E$21)</f>
        <v>6.518182223800509E-06</v>
      </c>
      <c r="D242">
        <f>-C242*Daten!$B$37</f>
        <v>-1.9554546671401523E-05</v>
      </c>
      <c r="E242">
        <f>Matrix!$D$22*COS(Momente!$A242+Matrix!$E$22)</f>
        <v>-2.013979573769223E-05</v>
      </c>
      <c r="G242">
        <f>-Matrix!$D$20*Matrix!$B$13*SIN(Momente!$A242+Matrix!$E$20)</f>
        <v>0.0008760097637969253</v>
      </c>
      <c r="H242">
        <f>-Matrix!$D$21*Matrix!$B$13*SIN(Momente!$A242+Matrix!$E$21)</f>
        <v>0.0009954817728616415</v>
      </c>
      <c r="I242">
        <f>-H242*Daten!$B$37</f>
        <v>-0.002986445318584924</v>
      </c>
      <c r="J242">
        <f>-Matrix!$D$22*Matrix!$B$13*SIN(Momente!$A242+Matrix!$E$22)</f>
        <v>-0.0030758267991991615</v>
      </c>
      <c r="L242">
        <f>Daten!$B$34*(Momente!B242-Momente!C242)+Daten!$B$39*(Momente!G242-Momente!H242)</f>
        <v>-0.6291427407129498</v>
      </c>
      <c r="M242">
        <f>Daten!$B$35*(Momente!D242-Momente!E242)+Daten!$B$40*(Momente!I242-Momente!J242)</f>
        <v>0.19857033005535005</v>
      </c>
    </row>
    <row r="243" spans="1:13" ht="12.75">
      <c r="A243">
        <v>2.38</v>
      </c>
      <c r="B243">
        <f>Matrix!$D$20*COS(Momente!$A243+Matrix!$E$20)</f>
        <v>5.79141648006664E-06</v>
      </c>
      <c r="C243">
        <f>Matrix!$D$21*COS(Momente!$A243+Matrix!$E$21)</f>
        <v>6.581261742983671E-06</v>
      </c>
      <c r="D243">
        <f>-C243*Daten!$B$37</f>
        <v>-1.9743785228951008E-05</v>
      </c>
      <c r="E243">
        <f>Matrix!$D$22*COS(Momente!$A243+Matrix!$E$22)</f>
        <v>-2.033469802608514E-05</v>
      </c>
      <c r="G243">
        <f>-Matrix!$D$20*Matrix!$B$13*SIN(Momente!$A243+Matrix!$E$20)</f>
        <v>0.0008669607391402524</v>
      </c>
      <c r="H243">
        <f>-Matrix!$D$21*Matrix!$B$13*SIN(Momente!$A243+Matrix!$E$21)</f>
        <v>0.0009851986236546636</v>
      </c>
      <c r="I243">
        <f>-H243*Daten!$B$37</f>
        <v>-0.0029555958709639903</v>
      </c>
      <c r="J243">
        <f>-Matrix!$D$22*Matrix!$B$13*SIN(Momente!$A243+Matrix!$E$22)</f>
        <v>-0.003044054056821302</v>
      </c>
      <c r="L243">
        <f>Daten!$B$34*(Momente!B243-Momente!C243)+Daten!$B$39*(Momente!G243-Momente!H243)</f>
        <v>-0.6352312513159275</v>
      </c>
      <c r="M243">
        <f>Daten!$B$35*(Momente!D243-Momente!E243)+Daten!$B$40*(Momente!I243-Momente!J243)</f>
        <v>0.20049198865798884</v>
      </c>
    </row>
    <row r="244" spans="1:13" ht="12.75">
      <c r="A244">
        <v>2.39</v>
      </c>
      <c r="B244">
        <f>Matrix!$D$20*COS(Momente!$A244+Matrix!$E$20)</f>
        <v>5.846346420564439E-06</v>
      </c>
      <c r="C244">
        <f>Matrix!$D$21*COS(Momente!$A244+Matrix!$E$21)</f>
        <v>6.643683141476906E-06</v>
      </c>
      <c r="D244">
        <f>-C244*Daten!$B$37</f>
        <v>-1.9931049424430714E-05</v>
      </c>
      <c r="E244">
        <f>Matrix!$D$22*COS(Momente!$A244+Matrix!$E$22)</f>
        <v>-2.052756686162098E-05</v>
      </c>
      <c r="G244">
        <f>-Matrix!$D$20*Matrix!$B$13*SIN(Momente!$A244+Matrix!$E$20)</f>
        <v>0.0008578250191321295</v>
      </c>
      <c r="H244">
        <f>-Matrix!$D$21*Matrix!$B$13*SIN(Momente!$A244+Matrix!$E$21)</f>
        <v>0.000974816955406315</v>
      </c>
      <c r="I244">
        <f>-H244*Daten!$B$37</f>
        <v>-0.0029244508662189445</v>
      </c>
      <c r="J244">
        <f>-Matrix!$D$22*Matrix!$B$13*SIN(Momente!$A244+Matrix!$E$22)</f>
        <v>-0.003011976911574463</v>
      </c>
      <c r="L244">
        <f>Daten!$B$34*(Momente!B244-Momente!C244)+Daten!$B$39*(Momente!G244-Momente!H244)</f>
        <v>-0.6412562393231315</v>
      </c>
      <c r="M244">
        <f>Daten!$B$35*(Momente!D244-Momente!E244)+Daten!$B$40*(Momente!I244-Momente!J244)</f>
        <v>0.20239359822883604</v>
      </c>
    </row>
    <row r="245" spans="1:13" ht="12.75">
      <c r="A245">
        <v>2.4</v>
      </c>
      <c r="B245">
        <f>Matrix!$D$20*COS(Momente!$A245+Matrix!$E$20)</f>
        <v>5.900691731292115E-06</v>
      </c>
      <c r="C245">
        <f>Matrix!$D$21*COS(Momente!$A245+Matrix!$E$21)</f>
        <v>6.705440177192374E-06</v>
      </c>
      <c r="D245">
        <f>-C245*Daten!$B$37</f>
        <v>-2.011632053157712E-05</v>
      </c>
      <c r="E245">
        <f>Matrix!$D$22*COS(Momente!$A245+Matrix!$E$22)</f>
        <v>-2.07183829575769E-05</v>
      </c>
      <c r="G245">
        <f>-Matrix!$D$20*Matrix!$B$13*SIN(Momente!$A245+Matrix!$E$20)</f>
        <v>0.0008486035173369458</v>
      </c>
      <c r="H245">
        <f>-Matrix!$D$21*Matrix!$B$13*SIN(Momente!$A245+Matrix!$E$21)</f>
        <v>0.0009643378062747715</v>
      </c>
      <c r="I245">
        <f>-H245*Daten!$B$37</f>
        <v>-0.002893013418824314</v>
      </c>
      <c r="J245">
        <f>-Matrix!$D$22*Matrix!$B$13*SIN(Momente!$A245+Matrix!$E$22)</f>
        <v>-0.00297959857114644</v>
      </c>
      <c r="L245">
        <f>Daten!$B$34*(Momente!B245-Momente!C245)+Daten!$B$39*(Momente!G245-Momente!H245)</f>
        <v>-0.647217102240782</v>
      </c>
      <c r="M245">
        <f>Daten!$B$35*(Momente!D245-Momente!E245)+Daten!$B$40*(Momente!I245-Momente!J245)</f>
        <v>0.20427496860852237</v>
      </c>
    </row>
    <row r="246" spans="1:13" ht="12.75">
      <c r="A246">
        <v>2.41</v>
      </c>
      <c r="B246">
        <f>Matrix!$D$20*COS(Momente!$A246+Matrix!$E$20)</f>
        <v>5.95444697776389E-06</v>
      </c>
      <c r="C246">
        <f>Matrix!$D$21*COS(Momente!$A246+Matrix!$E$21)</f>
        <v>6.766526674477968E-06</v>
      </c>
      <c r="D246">
        <f>-C246*Daten!$B$37</f>
        <v>-2.02995800234339E-05</v>
      </c>
      <c r="E246">
        <f>Matrix!$D$22*COS(Momente!$A246+Matrix!$E$22)</f>
        <v>-2.0907127232502323E-05</v>
      </c>
      <c r="G246">
        <f>-Matrix!$D$20*Matrix!$B$13*SIN(Momente!$A246+Matrix!$E$20)</f>
        <v>0.0008392971558971958</v>
      </c>
      <c r="H246">
        <f>-Matrix!$D$21*Matrix!$B$13*SIN(Momente!$A246+Matrix!$E$21)</f>
        <v>0.0009537622241662126</v>
      </c>
      <c r="I246">
        <f>-H246*Daten!$B$37</f>
        <v>-0.0028612866724986377</v>
      </c>
      <c r="J246">
        <f>-Matrix!$D$22*Matrix!$B$13*SIN(Momente!$A246+Matrix!$E$22)</f>
        <v>-0.002946922273344292</v>
      </c>
      <c r="L246">
        <f>Daten!$B$34*(Momente!B246-Momente!C246)+Daten!$B$39*(Momente!G246-Momente!H246)</f>
        <v>-0.6531132439875524</v>
      </c>
      <c r="M246">
        <f>Daten!$B$35*(Momente!D246-Momente!E246)+Daten!$B$40*(Momente!I246-Momente!J246)</f>
        <v>0.2061359116615803</v>
      </c>
    </row>
    <row r="247" spans="1:13" ht="12.75">
      <c r="A247">
        <v>2.42</v>
      </c>
      <c r="B247">
        <f>Matrix!$D$20*COS(Momente!$A247+Matrix!$E$20)</f>
        <v>6.00760678449991E-06</v>
      </c>
      <c r="C247">
        <f>Matrix!$D$21*COS(Momente!$A247+Matrix!$E$21)</f>
        <v>6.826936524734871E-06</v>
      </c>
      <c r="D247">
        <f>-C247*Daten!$B$37</f>
        <v>-2.048080957420461E-05</v>
      </c>
      <c r="E247">
        <f>Matrix!$D$22*COS(Momente!$A247+Matrix!$E$22)</f>
        <v>-2.1093780812127045E-05</v>
      </c>
      <c r="G247">
        <f>-Matrix!$D$20*Matrix!$B$13*SIN(Momente!$A247+Matrix!$E$20)</f>
        <v>0.0008299068654412681</v>
      </c>
      <c r="H247">
        <f>-Matrix!$D$21*Matrix!$B$13*SIN(Momente!$A247+Matrix!$E$21)</f>
        <v>0.0009430912666300365</v>
      </c>
      <c r="I247">
        <f>-H247*Daten!$B$37</f>
        <v>-0.002829273799890109</v>
      </c>
      <c r="J247">
        <f>-Matrix!$D$22*Matrix!$B$13*SIN(Momente!$A247+Matrix!$E$22)</f>
        <v>-0.0029139512857705705</v>
      </c>
      <c r="L247">
        <f>Daten!$B$34*(Momente!B247-Momente!C247)+Daten!$B$39*(Momente!G247-Momente!H247)</f>
        <v>-0.6589440749541853</v>
      </c>
      <c r="M247">
        <f>Daten!$B$35*(Momente!D247-Momente!E247)+Daten!$B$40*(Momente!I247-Momente!J247)</f>
        <v>0.20797624129524758</v>
      </c>
    </row>
    <row r="248" spans="1:13" ht="12.75">
      <c r="A248">
        <v>2.43</v>
      </c>
      <c r="B248">
        <f>Matrix!$D$20*COS(Momente!$A248+Matrix!$E$20)</f>
        <v>6.060165835563803E-06</v>
      </c>
      <c r="C248">
        <f>Matrix!$D$21*COS(Momente!$A248+Matrix!$E$21)</f>
        <v>6.886663687028393E-06</v>
      </c>
      <c r="D248">
        <f>-C248*Daten!$B$37</f>
        <v>-2.0659991061085178E-05</v>
      </c>
      <c r="E248">
        <f>Matrix!$D$22*COS(Momente!$A248+Matrix!$E$22)</f>
        <v>-2.127832503124865E-05</v>
      </c>
      <c r="G248">
        <f>-Matrix!$D$20*Matrix!$B$13*SIN(Momente!$A248+Matrix!$E$20)</f>
        <v>0.0008204335849903828</v>
      </c>
      <c r="H248">
        <f>-Matrix!$D$21*Matrix!$B$13*SIN(Momente!$A248+Matrix!$E$21)</f>
        <v>0.000932326000753104</v>
      </c>
      <c r="I248">
        <f>-H248*Daten!$B$37</f>
        <v>-0.0027969780022593115</v>
      </c>
      <c r="J248">
        <f>-Matrix!$D$22*Matrix!$B$13*SIN(Momente!$A248+Matrix!$E$22)</f>
        <v>-0.002880688905496556</v>
      </c>
      <c r="L248">
        <f>Daten!$B$34*(Momente!B248-Momente!C248)+Daten!$B$39*(Momente!G248-Momente!H248)</f>
        <v>-0.6647090120624397</v>
      </c>
      <c r="M248">
        <f>Daten!$B$35*(Momente!D248-Momente!E248)+Daten!$B$40*(Momente!I248-Momente!J248)</f>
        <v>0.20979577347810174</v>
      </c>
    </row>
    <row r="249" spans="1:13" ht="12.75">
      <c r="A249">
        <v>2.44</v>
      </c>
      <c r="B249">
        <f>Matrix!$D$20*COS(Momente!$A249+Matrix!$E$20)</f>
        <v>6.112118875094261E-06</v>
      </c>
      <c r="C249">
        <f>Matrix!$D$21*COS(Momente!$A249+Matrix!$E$21)</f>
        <v>6.945702188692081E-06</v>
      </c>
      <c r="D249">
        <f>-C249*Daten!$B$37</f>
        <v>-2.083710656607624E-05</v>
      </c>
      <c r="E249">
        <f>Matrix!$D$22*COS(Momente!$A249+Matrix!$E$22)</f>
        <v>-2.1460741435599E-05</v>
      </c>
      <c r="G249">
        <f>-Matrix!$D$20*Matrix!$B$13*SIN(Momente!$A249+Matrix!$E$20)</f>
        <v>0.0008108782618646911</v>
      </c>
      <c r="H249">
        <f>-Matrix!$D$21*Matrix!$B$13*SIN(Momente!$A249+Matrix!$E$21)</f>
        <v>0.000921467503053032</v>
      </c>
      <c r="I249">
        <f>-H249*Daten!$B$37</f>
        <v>-0.0027644025091590955</v>
      </c>
      <c r="J249">
        <f>-Matrix!$D$22*Matrix!$B$13*SIN(Momente!$A249+Matrix!$E$22)</f>
        <v>-0.0028471384587325584</v>
      </c>
      <c r="L249">
        <f>Daten!$B$34*(Momente!B249-Momente!C249)+Daten!$B$39*(Momente!G249-Momente!H249)</f>
        <v>-0.670407478823411</v>
      </c>
      <c r="M249">
        <f>Daten!$B$35*(Momente!D249-Momente!E249)+Daten!$B$40*(Momente!I249-Momente!J249)</f>
        <v>0.21159432625843466</v>
      </c>
    </row>
    <row r="250" spans="1:13" ht="12.75">
      <c r="A250">
        <v>2.45</v>
      </c>
      <c r="B250">
        <f>Matrix!$D$20*COS(Momente!$A250+Matrix!$E$20)</f>
        <v>6.1634607078306295E-06</v>
      </c>
      <c r="C250">
        <f>Matrix!$D$21*COS(Momente!$A250+Matrix!$E$21)</f>
        <v>7.00404612592497E-06</v>
      </c>
      <c r="D250">
        <f>-C250*Daten!$B$37</f>
        <v>-2.1012138377774908E-05</v>
      </c>
      <c r="E250">
        <f>Matrix!$D$22*COS(Momente!$A250+Matrix!$E$22)</f>
        <v>-2.164101178368969E-05</v>
      </c>
      <c r="G250">
        <f>-Matrix!$D$20*Matrix!$B$13*SIN(Momente!$A250+Matrix!$E$20)</f>
        <v>0.0008012418515885417</v>
      </c>
      <c r="H250">
        <f>-Matrix!$D$21*Matrix!$B$13*SIN(Momente!$A250+Matrix!$E$21)</f>
        <v>0.000910516859370541</v>
      </c>
      <c r="I250">
        <f>-H250*Daten!$B$37</f>
        <v>-0.0027315505781116225</v>
      </c>
      <c r="J250">
        <f>-Matrix!$D$22*Matrix!$B$13*SIN(Momente!$A250+Matrix!$E$22)</f>
        <v>-0.0028133033004952945</v>
      </c>
      <c r="L250">
        <f>Daten!$B$34*(Momente!B250-Momente!C250)+Daten!$B$39*(Momente!G250-Momente!H250)</f>
        <v>-0.6760389053951703</v>
      </c>
      <c r="M250">
        <f>Daten!$B$35*(Momente!D250-Momente!E250)+Daten!$B$40*(Momente!I250-Momente!J250)</f>
        <v>0.21337171978246638</v>
      </c>
    </row>
    <row r="251" spans="1:13" ht="12.75">
      <c r="A251">
        <v>2.46</v>
      </c>
      <c r="B251">
        <f>Matrix!$D$20*COS(Momente!$A251+Matrix!$E$20)</f>
        <v>6.214186199632409E-06</v>
      </c>
      <c r="C251">
        <f>Matrix!$D$21*COS(Momente!$A251+Matrix!$E$21)</f>
        <v>7.061689664381946E-06</v>
      </c>
      <c r="D251">
        <f>-C251*Daten!$B$37</f>
        <v>-2.1185068993145837E-05</v>
      </c>
      <c r="E251">
        <f>Matrix!$D$22*COS(Momente!$A251+Matrix!$E$22)</f>
        <v>-2.181911804863612E-05</v>
      </c>
      <c r="G251">
        <f>-Matrix!$D$20*Matrix!$B$13*SIN(Momente!$A251+Matrix!$E$20)</f>
        <v>0.0007915253177949334</v>
      </c>
      <c r="H251">
        <f>-Matrix!$D$21*Matrix!$B$13*SIN(Momente!$A251+Matrix!$E$21)</f>
        <v>0.0008994751647608751</v>
      </c>
      <c r="I251">
        <f>-H251*Daten!$B$37</f>
        <v>-0.002698425494282625</v>
      </c>
      <c r="J251">
        <f>-Matrix!$D$22*Matrix!$B$13*SIN(Momente!$A251+Matrix!$E$22)</f>
        <v>-0.0027791868142723938</v>
      </c>
      <c r="L251">
        <f>Daten!$B$34*(Momente!B251-Momente!C251)+Daten!$B$39*(Momente!G251-Momente!H251)</f>
        <v>-0.6816027286397544</v>
      </c>
      <c r="M251">
        <f>Daten!$B$35*(Momente!D251-Momente!E251)+Daten!$B$40*(Momente!I251-Momente!J251)</f>
        <v>0.21512777631233226</v>
      </c>
    </row>
    <row r="252" spans="1:13" ht="12.75">
      <c r="A252">
        <v>2.47</v>
      </c>
      <c r="B252">
        <f>Matrix!$D$20*COS(Momente!$A252+Matrix!$E$20)</f>
        <v>6.264290277992703E-06</v>
      </c>
      <c r="C252">
        <f>Matrix!$D$21*COS(Momente!$A252+Matrix!$E$21)</f>
        <v>7.118627039757212E-06</v>
      </c>
      <c r="D252">
        <f>-C252*Daten!$B$37</f>
        <v>-2.1355881119271632E-05</v>
      </c>
      <c r="E252">
        <f>Matrix!$D$22*COS(Momente!$A252+Matrix!$E$22)</f>
        <v>-2.199504241996023E-05</v>
      </c>
      <c r="G252">
        <f>-Matrix!$D$20*Matrix!$B$13*SIN(Momente!$A252+Matrix!$E$20)</f>
        <v>0.0007817296321291471</v>
      </c>
      <c r="H252">
        <f>-Matrix!$D$21*Matrix!$B$13*SIN(Momente!$A252+Matrix!$E$21)</f>
        <v>0.0008883435233842923</v>
      </c>
      <c r="I252">
        <f>-H252*Daten!$B$37</f>
        <v>-0.0026650305701528764</v>
      </c>
      <c r="J252">
        <f>-Matrix!$D$22*Matrix!$B$13*SIN(Momente!$A252+Matrix!$E$22)</f>
        <v>-0.0027447924116840456</v>
      </c>
      <c r="L252">
        <f>Daten!$B$34*(Momente!B252-Momente!C252)+Daten!$B$39*(Momente!G252-Momente!H252)</f>
        <v>-0.6870983921794753</v>
      </c>
      <c r="M252">
        <f>Daten!$B$35*(Momente!D252-Momente!E252)+Daten!$B$40*(Momente!I252-Momente!J252)</f>
        <v>0.21686232024383703</v>
      </c>
    </row>
    <row r="253" spans="1:13" ht="12.75">
      <c r="A253">
        <v>2.48</v>
      </c>
      <c r="B253">
        <f>Matrix!$D$20*COS(Momente!$A253+Matrix!$E$20)</f>
        <v>6.313767932545418E-06</v>
      </c>
      <c r="C253">
        <f>Matrix!$D$21*COS(Momente!$A253+Matrix!$E$21)</f>
        <v>7.174852558360667E-06</v>
      </c>
      <c r="D253">
        <f>-C253*Daten!$B$37</f>
        <v>-2.1524557675082E-05</v>
      </c>
      <c r="E253">
        <f>Matrix!$D$22*COS(Momente!$A253+Matrix!$E$22)</f>
        <v>-2.216876730537148E-05</v>
      </c>
      <c r="G253">
        <f>-Matrix!$D$20*Matrix!$B$13*SIN(Momente!$A253+Matrix!$E$20)</f>
        <v>0.0007718557741515879</v>
      </c>
      <c r="H253">
        <f>-Matrix!$D$21*Matrix!$B$13*SIN(Momente!$A253+Matrix!$E$21)</f>
        <v>0.0008771230483956559</v>
      </c>
      <c r="I253">
        <f>-H253*Daten!$B$37</f>
        <v>-0.002631369145186967</v>
      </c>
      <c r="J253">
        <f>-Matrix!$D$22*Matrix!$B$13*SIN(Momente!$A253+Matrix!$E$22)</f>
        <v>-0.0027101235321418497</v>
      </c>
      <c r="L253">
        <f>Daten!$B$34*(Momente!B253-Momente!C253)+Daten!$B$39*(Momente!G253-Momente!H253)</f>
        <v>-0.6925253464525577</v>
      </c>
      <c r="M253">
        <f>Daten!$B$35*(Momente!D253-Momente!E253)+Daten!$B$40*(Momente!I253-Momente!J253)</f>
        <v>0.21857517812403723</v>
      </c>
    </row>
    <row r="254" spans="1:13" ht="12.75">
      <c r="A254">
        <v>2.49</v>
      </c>
      <c r="B254">
        <f>Matrix!$D$20*COS(Momente!$A254+Matrix!$E$20)</f>
        <v>6.3626142155663324E-06</v>
      </c>
      <c r="C254">
        <f>Matrix!$D$21*COS(Momente!$A254+Matrix!$E$21)</f>
        <v>7.230360597687309E-06</v>
      </c>
      <c r="D254">
        <f>-C254*Daten!$B$37</f>
        <v>-2.1691081793061923E-05</v>
      </c>
      <c r="E254">
        <f>Matrix!$D$22*COS(Momente!$A254+Matrix!$E$22)</f>
        <v>-2.2340275332526113E-05</v>
      </c>
      <c r="G254">
        <f>-Matrix!$D$20*Matrix!$B$13*SIN(Momente!$A254+Matrix!$E$20)</f>
        <v>0.0007619047312398246</v>
      </c>
      <c r="H254">
        <f>-Matrix!$D$21*Matrix!$B$13*SIN(Momente!$A254+Matrix!$E$21)</f>
        <v>0.0008658148618331135</v>
      </c>
      <c r="I254">
        <f>-H254*Daten!$B$37</f>
        <v>-0.00259744458549934</v>
      </c>
      <c r="J254">
        <f>-Matrix!$D$22*Matrix!$B$13*SIN(Momente!$A254+Matrix!$E$22)</f>
        <v>-0.002675183642504867</v>
      </c>
      <c r="L254">
        <f>Daten!$B$34*(Momente!B254-Momente!C254)+Daten!$B$39*(Momente!G254-Momente!H254)</f>
        <v>-0.6978830487680977</v>
      </c>
      <c r="M254">
        <f>Daten!$B$35*(Momente!D254-Momente!E254)+Daten!$B$40*(Momente!I254-Momente!J254)</f>
        <v>0.22026617866857448</v>
      </c>
    </row>
    <row r="255" spans="1:13" ht="12.75">
      <c r="A255">
        <v>2.5</v>
      </c>
      <c r="B255">
        <f>Matrix!$D$20*COS(Momente!$A255+Matrix!$E$20)</f>
        <v>6.410824242467852E-06</v>
      </c>
      <c r="C255">
        <f>Matrix!$D$21*COS(Momente!$A255+Matrix!$E$21)</f>
        <v>7.2851456069794636E-06</v>
      </c>
      <c r="D255">
        <f>-C255*Daten!$B$37</f>
        <v>-2.185543682093839E-05</v>
      </c>
      <c r="E255">
        <f>Matrix!$D$22*COS(Momente!$A255+Matrix!$E$22)</f>
        <v>-2.250954935076432E-05</v>
      </c>
      <c r="G255">
        <f>-Matrix!$D$20*Matrix!$B$13*SIN(Momente!$A255+Matrix!$E$20)</f>
        <v>0.0007518774984898558</v>
      </c>
      <c r="H255">
        <f>-Matrix!$D$21*Matrix!$B$13*SIN(Momente!$A255+Matrix!$E$21)</f>
        <v>0.0008544200945058975</v>
      </c>
      <c r="I255">
        <f>-H255*Daten!$B$37</f>
        <v>-0.0025632602835176923</v>
      </c>
      <c r="J255">
        <f>-Matrix!$D$22*Matrix!$B$13*SIN(Momente!$A255+Matrix!$E$22)</f>
        <v>-0.002639976236732948</v>
      </c>
      <c r="L255">
        <f>Daten!$B$34*(Momente!B255-Momente!C255)+Daten!$B$39*(Momente!G255-Momente!H255)</f>
        <v>-0.7031709633603282</v>
      </c>
      <c r="M255">
        <f>Daten!$B$35*(Momente!D255-Momente!E255)+Daten!$B$40*(Momente!I255-Momente!J255)</f>
        <v>0.2219351527787948</v>
      </c>
    </row>
    <row r="256" spans="1:13" ht="12.75">
      <c r="A256">
        <v>2.51</v>
      </c>
      <c r="B256">
        <f>Matrix!$D$20*COS(Momente!$A256+Matrix!$E$20)</f>
        <v>6.45839319228746E-06</v>
      </c>
      <c r="C256">
        <f>Matrix!$D$21*COS(Momente!$A256+Matrix!$E$21)</f>
        <v>7.339202107781853E-06</v>
      </c>
      <c r="D256">
        <f>-C256*Daten!$B$37</f>
        <v>-2.2017606323345555E-05</v>
      </c>
      <c r="E256">
        <f>Matrix!$D$22*COS(Momente!$A256+Matrix!$E$22)</f>
        <v>-2.267657243282534E-05</v>
      </c>
      <c r="G256">
        <f>-Matrix!$D$20*Matrix!$B$13*SIN(Momente!$A256+Matrix!$E$20)</f>
        <v>0.0007417750786166006</v>
      </c>
      <c r="H256">
        <f>-Matrix!$D$21*Matrix!$B$13*SIN(Momente!$A256+Matrix!$E$21)</f>
        <v>0.0008429398858812457</v>
      </c>
      <c r="I256">
        <f>-H256*Daten!$B$37</f>
        <v>-0.0025288196576437366</v>
      </c>
      <c r="J256">
        <f>-Matrix!$D$22*Matrix!$B$13*SIN(Momente!$A256+Matrix!$E$22)</f>
        <v>-0.002604504835537328</v>
      </c>
      <c r="L256">
        <f>Daten!$B$34*(Momente!B256-Momente!C256)+Daten!$B$39*(Momente!G256-Momente!H256)</f>
        <v>-0.7083885614421961</v>
      </c>
      <c r="M256">
        <f>Daten!$B$35*(Momente!D256-Momente!E256)+Daten!$B$40*(Momente!I256-Momente!J256)</f>
        <v>0.22358193355868514</v>
      </c>
    </row>
    <row r="257" spans="1:13" ht="12.75">
      <c r="A257">
        <v>2.52</v>
      </c>
      <c r="B257">
        <f>Matrix!$D$20*COS(Momente!$A257+Matrix!$E$20)</f>
        <v>6.505316308169816E-06</v>
      </c>
      <c r="C257">
        <f>Matrix!$D$21*COS(Momente!$A257+Matrix!$E$21)</f>
        <v>7.392524694489446E-06</v>
      </c>
      <c r="D257">
        <f>-C257*Daten!$B$37</f>
        <v>-2.2177574083468336E-05</v>
      </c>
      <c r="E257">
        <f>Matrix!$D$22*COS(Momente!$A257+Matrix!$E$22)</f>
        <v>-2.2841327876540168E-05</v>
      </c>
      <c r="G257">
        <f>-Matrix!$D$20*Matrix!$B$13*SIN(Momente!$A257+Matrix!$E$20)</f>
        <v>0.0007315984818536274</v>
      </c>
      <c r="H257">
        <f>-Matrix!$D$21*Matrix!$B$13*SIN(Momente!$A257+Matrix!$E$21)</f>
        <v>0.000831375383970453</v>
      </c>
      <c r="I257">
        <f>-H257*Daten!$B$37</f>
        <v>-0.0024941261519113586</v>
      </c>
      <c r="J257">
        <f>-Matrix!$D$22*Matrix!$B$13*SIN(Momente!$A257+Matrix!$E$22)</f>
        <v>-0.002568772986028566</v>
      </c>
      <c r="L257">
        <f>Daten!$B$34*(Momente!B257-Momente!C257)+Daten!$B$39*(Momente!G257-Momente!H257)</f>
        <v>-0.713535321258241</v>
      </c>
      <c r="M257">
        <f>Daten!$B$35*(Momente!D257-Momente!E257)+Daten!$B$40*(Momente!I257-Momente!J257)</f>
        <v>0.22520635633153752</v>
      </c>
    </row>
    <row r="258" spans="1:13" ht="12.75">
      <c r="A258">
        <v>2.53</v>
      </c>
      <c r="B258">
        <f>Matrix!$D$20*COS(Momente!$A258+Matrix!$E$20)</f>
        <v>6.551588897842434E-06</v>
      </c>
      <c r="C258">
        <f>Matrix!$D$21*COS(Momente!$A258+Matrix!$E$21)</f>
        <v>7.4451080348880075E-06</v>
      </c>
      <c r="D258">
        <f>-C258*Daten!$B$37</f>
        <v>-2.233532410466402E-05</v>
      </c>
      <c r="E258">
        <f>Matrix!$D$22*COS(Momente!$A258+Matrix!$E$22)</f>
        <v>-2.3003799206501715E-05</v>
      </c>
      <c r="G258">
        <f>-Matrix!$D$20*Matrix!$B$13*SIN(Momente!$A258+Matrix!$E$20)</f>
        <v>0.0007213487258521323</v>
      </c>
      <c r="H258">
        <f>-Matrix!$D$21*Matrix!$B$13*SIN(Momente!$A258+Matrix!$E$21)</f>
        <v>0.0008197277452140738</v>
      </c>
      <c r="I258">
        <f>-H258*Daten!$B$37</f>
        <v>-0.002459183235642221</v>
      </c>
      <c r="J258">
        <f>-Matrix!$D$22*Matrix!$B$13*SIN(Momente!$A258+Matrix!$E$22)</f>
        <v>-0.0025327842613618403</v>
      </c>
      <c r="L258">
        <f>Daten!$B$34*(Momente!B258-Momente!C258)+Daten!$B$39*(Momente!G258-Momente!H258)</f>
        <v>-0.7186107281367716</v>
      </c>
      <c r="M258">
        <f>Daten!$B$35*(Momente!D258-Momente!E258)+Daten!$B$40*(Momente!I258-Momente!J258)</f>
        <v>0.22680825865642681</v>
      </c>
    </row>
    <row r="259" spans="1:13" ht="12.75">
      <c r="A259">
        <v>2.54</v>
      </c>
      <c r="B259">
        <f>Matrix!$D$20*COS(Momente!$A259+Matrix!$E$20)</f>
        <v>6.597206334084912E-06</v>
      </c>
      <c r="C259">
        <f>Matrix!$D$21*COS(Momente!$A259+Matrix!$E$21)</f>
        <v>7.496946870687322E-06</v>
      </c>
      <c r="D259">
        <f>-C259*Daten!$B$37</f>
        <v>-2.2490840612061963E-05</v>
      </c>
      <c r="E259">
        <f>Matrix!$D$22*COS(Momente!$A259+Matrix!$E$22)</f>
        <v>-2.3163970175712386E-05</v>
      </c>
      <c r="G259">
        <f>-Matrix!$D$20*Matrix!$B$13*SIN(Momente!$A259+Matrix!$E$20)</f>
        <v>0.0007110268355791731</v>
      </c>
      <c r="H259">
        <f>-Matrix!$D$21*Matrix!$B$13*SIN(Momente!$A259+Matrix!$E$21)</f>
        <v>0.0008079981343662766</v>
      </c>
      <c r="I259">
        <f>-H259*Daten!$B$37</f>
        <v>-0.002423994403098829</v>
      </c>
      <c r="J259">
        <f>-Matrix!$D$22*Matrix!$B$13*SIN(Momente!$A259+Matrix!$E$22)</f>
        <v>-0.0024965422603796237</v>
      </c>
      <c r="L259">
        <f>Daten!$B$34*(Momente!B259-Momente!C259)+Daten!$B$39*(Momente!G259-Momente!H259)</f>
        <v>-0.7236142745413294</v>
      </c>
      <c r="M259">
        <f>Daten!$B$35*(Momente!D259-Momente!E259)+Daten!$B$40*(Momente!I259-Momente!J259)</f>
        <v>0.22838748034445316</v>
      </c>
    </row>
    <row r="260" spans="1:13" ht="12.75">
      <c r="A260">
        <v>2.55</v>
      </c>
      <c r="B260">
        <f>Matrix!$D$20*COS(Momente!$A260+Matrix!$E$20)</f>
        <v>6.64216405519163E-06</v>
      </c>
      <c r="C260">
        <f>Matrix!$D$21*COS(Momente!$A260+Matrix!$E$21)</f>
        <v>7.548036018046996E-06</v>
      </c>
      <c r="D260">
        <f>-C260*Daten!$B$37</f>
        <v>-2.2644108054140985E-05</v>
      </c>
      <c r="E260">
        <f>Matrix!$D$22*COS(Momente!$A260+Matrix!$E$22)</f>
        <v>-2.332182476720872E-05</v>
      </c>
      <c r="G260">
        <f>-Matrix!$D$20*Matrix!$B$13*SIN(Momente!$A260+Matrix!$E$20)</f>
        <v>0.0007006338432151771</v>
      </c>
      <c r="H260">
        <f>-Matrix!$D$21*Matrix!$B$13*SIN(Momente!$A260+Matrix!$E$21)</f>
        <v>0.000796187724378373</v>
      </c>
      <c r="I260">
        <f>-H260*Daten!$B$37</f>
        <v>-0.0023885631731351185</v>
      </c>
      <c r="J260">
        <f>-Matrix!$D$22*Matrix!$B$13*SIN(Momente!$A260+Matrix!$E$22)</f>
        <v>-0.002460050607251815</v>
      </c>
      <c r="L260">
        <f>Daten!$B$34*(Momente!B260-Momente!C260)+Daten!$B$39*(Momente!G260-Momente!H260)</f>
        <v>-0.7285454601214427</v>
      </c>
      <c r="M260">
        <f>Daten!$B$35*(Momente!D260-Momente!E260)+Daten!$B$40*(Momente!I260-Momente!J260)</f>
        <v>0.2299438634747713</v>
      </c>
    </row>
    <row r="261" spans="1:13" ht="12.75">
      <c r="A261">
        <v>2.56</v>
      </c>
      <c r="B261">
        <f>Matrix!$D$20*COS(Momente!$A261+Matrix!$E$20)</f>
        <v>6.68645756542795E-06</v>
      </c>
      <c r="C261">
        <f>Matrix!$D$21*COS(Momente!$A261+Matrix!$E$21)</f>
        <v>7.59837036809488E-06</v>
      </c>
      <c r="D261">
        <f>-C261*Daten!$B$37</f>
        <v>-2.2795111104284635E-05</v>
      </c>
      <c r="E261">
        <f>Matrix!$D$22*COS(Momente!$A261+Matrix!$E$22)</f>
        <v>-2.3477347195663132E-05</v>
      </c>
      <c r="G261">
        <f>-Matrix!$D$20*Matrix!$B$13*SIN(Momente!$A261+Matrix!$E$20)</f>
        <v>0.0006901707880507184</v>
      </c>
      <c r="H261">
        <f>-Matrix!$D$21*Matrix!$B$13*SIN(Momente!$A261+Matrix!$E$21)</f>
        <v>0.0007842976962815182</v>
      </c>
      <c r="I261">
        <f>-H261*Daten!$B$37</f>
        <v>-0.002352893088844554</v>
      </c>
      <c r="J261">
        <f>-Matrix!$D$22*Matrix!$B$13*SIN(Momente!$A261+Matrix!$E$22)</f>
        <v>-0.002423312951113315</v>
      </c>
      <c r="L261">
        <f>Daten!$B$34*(Momente!B261-Momente!C261)+Daten!$B$39*(Momente!G261-Momente!H261)</f>
        <v>-0.7334037917626633</v>
      </c>
      <c r="M261">
        <f>Daten!$B$35*(Momente!D261-Momente!E261)+Daten!$B$40*(Momente!I261-Momente!J261)</f>
        <v>0.2314772524103582</v>
      </c>
    </row>
    <row r="262" spans="1:13" ht="12.75">
      <c r="A262">
        <v>2.57</v>
      </c>
      <c r="B262">
        <f>Matrix!$D$20*COS(Momente!$A262+Matrix!$E$20)</f>
        <v>6.730082435479755E-06</v>
      </c>
      <c r="C262">
        <f>Matrix!$D$21*COS(Momente!$A262+Matrix!$E$21)</f>
        <v>7.647944887437903E-06</v>
      </c>
      <c r="D262">
        <f>-C262*Daten!$B$37</f>
        <v>-2.2943834662313705E-05</v>
      </c>
      <c r="E262">
        <f>Matrix!$D$22*COS(Momente!$A262+Matrix!$E$22)</f>
        <v>-2.363052190896236E-05</v>
      </c>
      <c r="G262">
        <f>-Matrix!$D$20*Matrix!$B$13*SIN(Momente!$A262+Matrix!$E$20)</f>
        <v>0.0006796387163825959</v>
      </c>
      <c r="H262">
        <f>-Matrix!$D$21*Matrix!$B$13*SIN(Momente!$A262+Matrix!$E$21)</f>
        <v>0.0007723292390686156</v>
      </c>
      <c r="I262">
        <f>-H262*Daten!$B$37</f>
        <v>-0.0023169877172058463</v>
      </c>
      <c r="J262">
        <f>-Matrix!$D$22*Matrix!$B$13*SIN(Momente!$A262+Matrix!$E$22)</f>
        <v>-0.002386332965699126</v>
      </c>
      <c r="L262">
        <f>Daten!$B$34*(Momente!B262-Momente!C262)+Daten!$B$39*(Momente!G262-Momente!H262)</f>
        <v>-0.7381887836358738</v>
      </c>
      <c r="M262">
        <f>Daten!$B$35*(Momente!D262-Momente!E262)+Daten!$B$40*(Momente!I262-Momente!J262)</f>
        <v>0.2329874938136033</v>
      </c>
    </row>
    <row r="263" spans="1:13" ht="12.75">
      <c r="A263">
        <v>2.58</v>
      </c>
      <c r="B263">
        <f>Matrix!$D$20*COS(Momente!$A263+Matrix!$E$20)</f>
        <v>6.773034302896394E-06</v>
      </c>
      <c r="C263">
        <f>Matrix!$D$21*COS(Momente!$A263+Matrix!$E$21)</f>
        <v>7.69675461866545E-06</v>
      </c>
      <c r="D263">
        <f>-C263*Daten!$B$37</f>
        <v>-2.3090263855996345E-05</v>
      </c>
      <c r="E263">
        <f>Matrix!$D$22*COS(Momente!$A263+Matrix!$E$22)</f>
        <v>-2.3781333589762738E-05</v>
      </c>
      <c r="G263">
        <f>-Matrix!$D$20*Matrix!$B$13*SIN(Momente!$A263+Matrix!$E$20)</f>
        <v>0.0006690386814091989</v>
      </c>
      <c r="H263">
        <f>-Matrix!$D$21*Matrix!$B$13*SIN(Momente!$A263+Matrix!$E$21)</f>
        <v>0.0007602835495754116</v>
      </c>
      <c r="I263">
        <f>-H263*Daten!$B$37</f>
        <v>-0.0022808506487262343</v>
      </c>
      <c r="J263">
        <f>-Matrix!$D$22*Matrix!$B$13*SIN(Momente!$A263+Matrix!$E$22)</f>
        <v>-0.0023491143489769695</v>
      </c>
      <c r="L263">
        <f>Daten!$B$34*(Momente!B263-Momente!C263)+Daten!$B$39*(Momente!G263-Momente!H263)</f>
        <v>-0.7428999572458772</v>
      </c>
      <c r="M263">
        <f>Daten!$B$35*(Momente!D263-Momente!E263)+Daten!$B$40*(Momente!I263-Momente!J263)</f>
        <v>0.2344744366616255</v>
      </c>
    </row>
    <row r="264" spans="1:13" ht="12.75">
      <c r="A264">
        <v>2.59</v>
      </c>
      <c r="B264">
        <f>Matrix!$D$20*COS(Momente!$A264+Matrix!$E$20)</f>
        <v>6.81530887252692E-06</v>
      </c>
      <c r="C264">
        <f>Matrix!$D$21*COS(Momente!$A264+Matrix!$E$21)</f>
        <v>7.74479468084507E-06</v>
      </c>
      <c r="D264">
        <f>-C264*Daten!$B$37</f>
        <v>-2.3234384042535208E-05</v>
      </c>
      <c r="E264">
        <f>Matrix!$D$22*COS(Momente!$A264+Matrix!$E$22)</f>
        <v>-2.3929767157021842E-05</v>
      </c>
      <c r="G264">
        <f>-Matrix!$D$20*Matrix!$B$13*SIN(Momente!$A264+Matrix!$E$20)</f>
        <v>0.0006583717431251912</v>
      </c>
      <c r="H264">
        <f>-Matrix!$D$21*Matrix!$B$13*SIN(Momente!$A264+Matrix!$E$21)</f>
        <v>0.0007481618323608175</v>
      </c>
      <c r="I264">
        <f>-H264*Daten!$B$37</f>
        <v>-0.002244485497082452</v>
      </c>
      <c r="J264">
        <f>-Matrix!$D$22*Matrix!$B$13*SIN(Momente!$A264+Matrix!$E$22)</f>
        <v>-0.002311660822777506</v>
      </c>
      <c r="L264">
        <f>Daten!$B$34*(Momente!B264-Momente!C264)+Daten!$B$39*(Momente!G264-Momente!H264)</f>
        <v>-0.7475368414792374</v>
      </c>
      <c r="M264">
        <f>Daten!$B$35*(Momente!D264-Momente!E264)+Daten!$B$40*(Momente!I264-Momente!J264)</f>
        <v>0.2359379322613726</v>
      </c>
    </row>
    <row r="265" spans="1:13" ht="12.75">
      <c r="A265">
        <v>2.6</v>
      </c>
      <c r="B265">
        <f>Matrix!$D$20*COS(Momente!$A265+Matrix!$E$20)</f>
        <v>6.856901916949599E-06</v>
      </c>
      <c r="C265">
        <f>Matrix!$D$21*COS(Momente!$A265+Matrix!$E$21)</f>
        <v>7.79206027001058E-06</v>
      </c>
      <c r="D265">
        <f>-C265*Daten!$B$37</f>
        <v>-2.3376180810031736E-05</v>
      </c>
      <c r="E265">
        <f>Matrix!$D$22*COS(Momente!$A265+Matrix!$E$22)</f>
        <v>-2.4075807767506657E-05</v>
      </c>
      <c r="G265">
        <f>-Matrix!$D$20*Matrix!$B$13*SIN(Momente!$A265+Matrix!$E$20)</f>
        <v>0.0006476389682155124</v>
      </c>
      <c r="H265">
        <f>-Matrix!$D$21*Matrix!$B$13*SIN(Momente!$A265+Matrix!$E$21)</f>
        <v>0.0007359652995864536</v>
      </c>
      <c r="I265">
        <f>-H265*Daten!$B$37</f>
        <v>-0.0022078958987593604</v>
      </c>
      <c r="J265">
        <f>-Matrix!$D$22*Matrix!$B$13*SIN(Momente!$A265+Matrix!$E$22)</f>
        <v>-0.0022739761324221406</v>
      </c>
      <c r="L265">
        <f>Daten!$B$34*(Momente!B265-Momente!C265)+Daten!$B$39*(Momente!G265-Momente!H265)</f>
        <v>-0.7520989726513942</v>
      </c>
      <c r="M265">
        <f>Daten!$B$35*(Momente!D265-Momente!E265)+Daten!$B$40*(Momente!I265-Momente!J265)</f>
        <v>0.23737783426451164</v>
      </c>
    </row>
    <row r="266" spans="1:13" ht="12.75">
      <c r="A266">
        <v>2.61</v>
      </c>
      <c r="B266">
        <f>Matrix!$D$20*COS(Momente!$A266+Matrix!$E$20)</f>
        <v>6.897809276894648E-06</v>
      </c>
      <c r="C266">
        <f>Matrix!$D$21*COS(Momente!$A266+Matrix!$E$21)</f>
        <v>7.838546659642451E-06</v>
      </c>
      <c r="D266">
        <f>-C266*Daten!$B$37</f>
        <v>-2.351563997892735E-05</v>
      </c>
      <c r="E266">
        <f>Matrix!$D$22*COS(Momente!$A266+Matrix!$E$22)</f>
        <v>-2.421944081727782E-05</v>
      </c>
      <c r="G266">
        <f>-Matrix!$D$20*Matrix!$B$13*SIN(Momente!$A266+Matrix!$E$20)</f>
        <v>0.0006368414299487094</v>
      </c>
      <c r="H266">
        <f>-Matrix!$D$21*Matrix!$B$13*SIN(Momente!$A266+Matrix!$E$21)</f>
        <v>0.0007236951708954335</v>
      </c>
      <c r="I266">
        <f>-H266*Daten!$B$37</f>
        <v>-0.0021710855126863</v>
      </c>
      <c r="J266">
        <f>-Matrix!$D$22*Matrix!$B$13*SIN(Momente!$A266+Matrix!$E$22)</f>
        <v>-0.002236064046348508</v>
      </c>
      <c r="L266">
        <f>Daten!$B$34*(Momente!B266-Momente!C266)+Daten!$B$39*(Momente!G266-Momente!H266)</f>
        <v>-0.7565858945530339</v>
      </c>
      <c r="M266">
        <f>Daten!$B$35*(Momente!D266-Momente!E266)+Daten!$B$40*(Momente!I266-Momente!J266)</f>
        <v>0.23879399868203532</v>
      </c>
    </row>
    <row r="267" spans="1:13" ht="12.75">
      <c r="A267">
        <v>2.62</v>
      </c>
      <c r="B267">
        <f>Matrix!$D$20*COS(Momente!$A267+Matrix!$E$20)</f>
        <v>6.938026861660167E-06</v>
      </c>
      <c r="C267">
        <f>Matrix!$D$21*COS(Momente!$A267+Matrix!$E$21)</f>
        <v>7.884249201140463E-06</v>
      </c>
      <c r="D267">
        <f>-C267*Daten!$B$37</f>
        <v>-2.3652747603421383E-05</v>
      </c>
      <c r="E267">
        <f>Matrix!$D$22*COS(Momente!$A267+Matrix!$E$22)</f>
        <v>-2.436065194315006E-05</v>
      </c>
      <c r="G267">
        <f>-Matrix!$D$20*Matrix!$B$13*SIN(Momente!$A267+Matrix!$E$20)</f>
        <v>0.00062598020806961</v>
      </c>
      <c r="H267">
        <f>-Matrix!$D$21*Matrix!$B$13*SIN(Momente!$A267+Matrix!$E$21)</f>
        <v>0.0007113526732903999</v>
      </c>
      <c r="I267">
        <f>-H267*Daten!$B$37</f>
        <v>-0.0021340580198711996</v>
      </c>
      <c r="J267">
        <f>-Matrix!$D$22*Matrix!$B$13*SIN(Momente!$A267+Matrix!$E$22)</f>
        <v>-0.00219792835573362</v>
      </c>
      <c r="L267">
        <f>Daten!$B$34*(Momente!B267-Momente!C267)+Daten!$B$39*(Momente!G267-Momente!H267)</f>
        <v>-0.7609971584957042</v>
      </c>
      <c r="M267">
        <f>Daten!$B$35*(Momente!D267-Momente!E267)+Daten!$B$40*(Momente!I267-Momente!J267)</f>
        <v>0.24018628389868213</v>
      </c>
    </row>
    <row r="268" spans="1:13" ht="12.75">
      <c r="A268">
        <v>2.63</v>
      </c>
      <c r="B268">
        <f>Matrix!$D$20*COS(Momente!$A268+Matrix!$E$20)</f>
        <v>6.977550649521185E-06</v>
      </c>
      <c r="C268">
        <f>Matrix!$D$21*COS(Momente!$A268+Matrix!$E$21)</f>
        <v>7.929163324288542E-06</v>
      </c>
      <c r="D268">
        <f>-C268*Daten!$B$37</f>
        <v>-2.378748997286562E-05</v>
      </c>
      <c r="E268">
        <f>Matrix!$D$22*COS(Momente!$A268+Matrix!$E$22)</f>
        <v>-2.449942702412846E-05</v>
      </c>
      <c r="G268">
        <f>-Matrix!$D$20*Matrix!$B$13*SIN(Momente!$A268+Matrix!$E$20)</f>
        <v>0.000615056388691353</v>
      </c>
      <c r="H268">
        <f>-Matrix!$D$21*Matrix!$B$13*SIN(Momente!$A268+Matrix!$E$21)</f>
        <v>0.0006989390410108303</v>
      </c>
      <c r="I268">
        <f>-H268*Daten!$B$37</f>
        <v>-0.002096817123032491</v>
      </c>
      <c r="J268">
        <f>-Matrix!$D$22*Matrix!$B$13*SIN(Momente!$A268+Matrix!$E$22)</f>
        <v>-0.0021595728741147613</v>
      </c>
      <c r="L268">
        <f>Daten!$B$34*(Momente!B268-Momente!C268)+Daten!$B$39*(Momente!G268-Momente!H268)</f>
        <v>-0.7653323233566872</v>
      </c>
      <c r="M268">
        <f>Daten!$B$35*(Momente!D268-Momente!E268)+Daten!$B$40*(Momente!I268-Momente!J268)</f>
        <v>0.24155455068709783</v>
      </c>
    </row>
    <row r="269" spans="1:13" ht="12.75">
      <c r="A269">
        <v>2.64</v>
      </c>
      <c r="B269">
        <f>Matrix!$D$20*COS(Momente!$A269+Matrix!$E$20)</f>
        <v>7.016376688131862E-06</v>
      </c>
      <c r="C269">
        <f>Matrix!$D$21*COS(Momente!$A269+Matrix!$E$21)</f>
        <v>7.97328453771181E-06</v>
      </c>
      <c r="D269">
        <f>-C269*Daten!$B$37</f>
        <v>-2.3919853613135427E-05</v>
      </c>
      <c r="E269">
        <f>Matrix!$D$22*COS(Momente!$A269+Matrix!$E$22)</f>
        <v>-2.4635752182820573E-05</v>
      </c>
      <c r="G269">
        <f>-Matrix!$D$20*Matrix!$B$13*SIN(Momente!$A269+Matrix!$E$20)</f>
        <v>0.0006040710641867711</v>
      </c>
      <c r="H269">
        <f>-Matrix!$D$21*Matrix!$B$13*SIN(Momente!$A269+Matrix!$E$21)</f>
        <v>0.0006864555154096058</v>
      </c>
      <c r="I269">
        <f>-H269*Daten!$B$37</f>
        <v>-0.0020593665462288174</v>
      </c>
      <c r="J269">
        <f>-Matrix!$D$22*Matrix!$B$13*SIN(Momente!$A269+Matrix!$E$22)</f>
        <v>-0.002121001437008127</v>
      </c>
      <c r="L269">
        <f>Daten!$B$34*(Momente!B269-Momente!C269)+Daten!$B$39*(Momente!G269-Momente!H269)</f>
        <v>-0.7695909556231096</v>
      </c>
      <c r="M269">
        <f>Daten!$B$35*(Momente!D269-Momente!E269)+Daten!$B$40*(Momente!I269-Momente!J269)</f>
        <v>0.24289866222173614</v>
      </c>
    </row>
    <row r="270" spans="1:13" ht="12.75">
      <c r="A270">
        <v>2.65</v>
      </c>
      <c r="B270">
        <f>Matrix!$D$20*COS(Momente!$A270+Matrix!$E$20)</f>
        <v>7.054501094920683E-06</v>
      </c>
      <c r="C270">
        <f>Matrix!$D$21*COS(Momente!$A270+Matrix!$E$21)</f>
        <v>8.016608429325684E-06</v>
      </c>
      <c r="D270">
        <f>-C270*Daten!$B$37</f>
        <v>-2.4049825287977046E-05</v>
      </c>
      <c r="E270">
        <f>Matrix!$D$22*COS(Momente!$A270+Matrix!$E$22)</f>
        <v>-2.476961378682412E-05</v>
      </c>
      <c r="G270">
        <f>-Matrix!$D$20*Matrix!$B$13*SIN(Momente!$A270+Matrix!$E$20)</f>
        <v>0.0005930253330791625</v>
      </c>
      <c r="H270">
        <f>-Matrix!$D$21*Matrix!$B$13*SIN(Momente!$A270+Matrix!$E$21)</f>
        <v>0.0006739033448288858</v>
      </c>
      <c r="I270">
        <f>-H270*Daten!$B$37</f>
        <v>-0.0020217100344866574</v>
      </c>
      <c r="J270">
        <f>-Matrix!$D$22*Matrix!$B$13*SIN(Momente!$A270+Matrix!$E$22)</f>
        <v>-0.002082217901525289</v>
      </c>
      <c r="L270">
        <f>Daten!$B$34*(Momente!B270-Momente!C270)+Daten!$B$39*(Momente!G270-Momente!H270)</f>
        <v>-0.7737726294352917</v>
      </c>
      <c r="M270">
        <f>Daten!$B$35*(Momente!D270-Momente!E270)+Daten!$B$40*(Momente!I270-Momente!J270)</f>
        <v>0.24421848409257055</v>
      </c>
    </row>
    <row r="271" spans="1:13" ht="12.75">
      <c r="A271">
        <v>2.66</v>
      </c>
      <c r="B271">
        <f>Matrix!$D$20*COS(Momente!$A271+Matrix!$E$20)</f>
        <v>7.091920057478744E-06</v>
      </c>
      <c r="C271">
        <f>Matrix!$D$21*COS(Momente!$A271+Matrix!$E$21)</f>
        <v>8.059130666777112E-06</v>
      </c>
      <c r="D271">
        <f>-C271*Daten!$B$37</f>
        <v>-2.417739200033133E-05</v>
      </c>
      <c r="E271">
        <f>Matrix!$D$22*COS(Momente!$A271+Matrix!$E$22)</f>
        <v>-2.4900998450090268E-05</v>
      </c>
      <c r="G271">
        <f>-Matrix!$D$20*Matrix!$B$13*SIN(Momente!$A271+Matrix!$E$20)</f>
        <v>0.0005819202999324321</v>
      </c>
      <c r="H271">
        <f>-Matrix!$D$21*Matrix!$B$13*SIN(Momente!$A271+Matrix!$E$21)</f>
        <v>0.0006612837844752672</v>
      </c>
      <c r="I271">
        <f>-H271*Daten!$B$37</f>
        <v>-0.0019838513534258012</v>
      </c>
      <c r="J271">
        <f>-Matrix!$D$22*Matrix!$B$13*SIN(Momente!$A271+Matrix!$E$22)</f>
        <v>-0.0020432261459874725</v>
      </c>
      <c r="L271">
        <f>Daten!$B$34*(Momente!B271-Momente!C271)+Daten!$B$39*(Momente!G271-Momente!H271)</f>
        <v>-0.7778769266293402</v>
      </c>
      <c r="M271">
        <f>Daten!$B$35*(Momente!D271-Momente!E271)+Daten!$B$40*(Momente!I271-Momente!J271)</f>
        <v>0.2455138843185099</v>
      </c>
    </row>
    <row r="272" spans="1:13" ht="12.75">
      <c r="A272">
        <v>2.67</v>
      </c>
      <c r="B272">
        <f>Matrix!$D$20*COS(Momente!$A272+Matrix!$E$20)</f>
        <v>7.12862983394097E-06</v>
      </c>
      <c r="C272">
        <f>Matrix!$D$21*COS(Momente!$A272+Matrix!$E$21)</f>
        <v>8.10084699787778E-06</v>
      </c>
      <c r="D272">
        <f>-C272*Daten!$B$37</f>
        <v>-2.4302540993633336E-05</v>
      </c>
      <c r="E272">
        <f>Matrix!$D$22*COS(Momente!$A272+Matrix!$E$22)</f>
        <v>-2.502989303426216E-05</v>
      </c>
      <c r="G272">
        <f>-Matrix!$D$20*Matrix!$B$13*SIN(Momente!$A272+Matrix!$E$20)</f>
        <v>0.0005707570752406403</v>
      </c>
      <c r="H272">
        <f>-Matrix!$D$21*Matrix!$B$13*SIN(Momente!$A272+Matrix!$E$21)</f>
        <v>0.000648598096294269</v>
      </c>
      <c r="I272">
        <f>-H272*Daten!$B$37</f>
        <v>-0.0019457942888828068</v>
      </c>
      <c r="J272">
        <f>-Matrix!$D$22*Matrix!$B$13*SIN(Momente!$A272+Matrix!$E$22)</f>
        <v>-0.002004030069537742</v>
      </c>
      <c r="L272">
        <f>Daten!$B$34*(Momente!B272-Momente!C272)+Daten!$B$39*(Momente!G272-Momente!H272)</f>
        <v>-0.7819034367789534</v>
      </c>
      <c r="M272">
        <f>Daten!$B$35*(Momente!D272-Momente!E272)+Daten!$B$40*(Momente!I272-Momente!J272)</f>
        <v>0.24678473336061038</v>
      </c>
    </row>
    <row r="273" spans="1:13" ht="12.75">
      <c r="A273">
        <v>2.68</v>
      </c>
      <c r="B273">
        <f>Matrix!$D$20*COS(Momente!$A273+Matrix!$E$20)</f>
        <v>7.1646267533603066E-06</v>
      </c>
      <c r="C273">
        <f>Matrix!$D$21*COS(Momente!$A273+Matrix!$E$21)</f>
        <v>8.141753251029344E-06</v>
      </c>
      <c r="D273">
        <f>-C273*Daten!$B$37</f>
        <v>-2.4425259753088028E-05</v>
      </c>
      <c r="E273">
        <f>Matrix!$D$22*COS(Momente!$A273+Matrix!$E$22)</f>
        <v>-2.5156284649988812E-05</v>
      </c>
      <c r="G273">
        <f>-Matrix!$D$20*Matrix!$B$13*SIN(Momente!$A273+Matrix!$E$20)</f>
        <v>0.0005595367753169539</v>
      </c>
      <c r="H273">
        <f>-Matrix!$D$21*Matrix!$B$13*SIN(Momente!$A273+Matrix!$E$21)</f>
        <v>0.000635847548844138</v>
      </c>
      <c r="I273">
        <f>-H273*Daten!$B$37</f>
        <v>-0.001907542646532414</v>
      </c>
      <c r="J273">
        <f>-Matrix!$D$22*Matrix!$B$13*SIN(Momente!$A273+Matrix!$E$22)</f>
        <v>-0.0019646335917510756</v>
      </c>
      <c r="L273">
        <f>Daten!$B$34*(Momente!B273-Momente!C273)+Daten!$B$39*(Momente!G273-Momente!H273)</f>
        <v>-0.785851757236473</v>
      </c>
      <c r="M273">
        <f>Daten!$B$35*(Momente!D273-Momente!E273)+Daten!$B$40*(Momente!I273-Momente!J273)</f>
        <v>0.24803090413503207</v>
      </c>
    </row>
    <row r="274" spans="1:13" ht="12.75">
      <c r="A274">
        <v>2.69</v>
      </c>
      <c r="B274">
        <f>Matrix!$D$20*COS(Momente!$A274+Matrix!$E$20)</f>
        <v>7.19990721607481E-06</v>
      </c>
      <c r="C274">
        <f>Matrix!$D$21*COS(Momente!$A274+Matrix!$E$21)</f>
        <v>8.181845335640578E-06</v>
      </c>
      <c r="D274">
        <f>-C274*Daten!$B$37</f>
        <v>-2.454553600692173E-05</v>
      </c>
      <c r="E274">
        <f>Matrix!$D$22*COS(Momente!$A274+Matrix!$E$22)</f>
        <v>-2.528016065821396E-05</v>
      </c>
      <c r="G274">
        <f>-Matrix!$D$20*Matrix!$B$13*SIN(Momente!$A274+Matrix!$E$20)</f>
        <v>0.0005482605221820148</v>
      </c>
      <c r="H274">
        <f>-Matrix!$D$21*Matrix!$B$13*SIN(Momente!$A274+Matrix!$E$21)</f>
        <v>0.0006230334171689938</v>
      </c>
      <c r="I274">
        <f>-H274*Daten!$B$37</f>
        <v>-0.0018691002515069813</v>
      </c>
      <c r="J274">
        <f>-Matrix!$D$22*Matrix!$B$13*SIN(Momente!$A274+Matrix!$E$22)</f>
        <v>-0.0019250406522424244</v>
      </c>
      <c r="L274">
        <f>Daten!$B$34*(Momente!B274-Momente!C274)+Daten!$B$39*(Momente!G274-Momente!H274)</f>
        <v>-0.7897214931731436</v>
      </c>
      <c r="M274">
        <f>Daten!$B$35*(Momente!D274-Momente!E274)+Daten!$B$40*(Momente!I274-Momente!J274)</f>
        <v>0.24925227202572928</v>
      </c>
    </row>
    <row r="275" spans="1:13" ht="12.75">
      <c r="A275">
        <v>2.7</v>
      </c>
      <c r="B275">
        <f>Matrix!$D$20*COS(Momente!$A275+Matrix!$E$20)</f>
        <v>7.234467694067612E-06</v>
      </c>
      <c r="C275">
        <f>Matrix!$D$21*COS(Momente!$A275+Matrix!$E$21)</f>
        <v>8.221119242536433E-06</v>
      </c>
      <c r="D275">
        <f>-C275*Daten!$B$37</f>
        <v>-2.4663357727609295E-05</v>
      </c>
      <c r="E275">
        <f>Matrix!$D$22*COS(Momente!$A275+Matrix!$E$22)</f>
        <v>-2.5401508671440018E-05</v>
      </c>
      <c r="G275">
        <f>-Matrix!$D$20*Matrix!$B$13*SIN(Momente!$A275+Matrix!$E$20)</f>
        <v>0.0005369294434517388</v>
      </c>
      <c r="H275">
        <f>-Matrix!$D$21*Matrix!$B$13*SIN(Momente!$A275+Matrix!$E$21)</f>
        <v>0.0006101569826713243</v>
      </c>
      <c r="I275">
        <f>-H275*Daten!$B$37</f>
        <v>-0.0018304709480139727</v>
      </c>
      <c r="J275">
        <f>-Matrix!$D$22*Matrix!$B$13*SIN(Momente!$A275+Matrix!$E$22)</f>
        <v>-0.001885255210272743</v>
      </c>
      <c r="L275">
        <f>Daten!$B$34*(Momente!B275-Momente!C275)+Daten!$B$39*(Momente!G275-Momente!H275)</f>
        <v>-0.7935122576185963</v>
      </c>
      <c r="M275">
        <f>Daten!$B$35*(Momente!D275-Momente!E275)+Daten!$B$40*(Momente!I275-Momente!J275)</f>
        <v>0.2504487148969289</v>
      </c>
    </row>
    <row r="276" spans="1:13" ht="12.75">
      <c r="A276">
        <v>2.71</v>
      </c>
      <c r="B276">
        <f>Matrix!$D$20*COS(Momente!$A276+Matrix!$E$20)</f>
        <v>7.2683047313197065E-06</v>
      </c>
      <c r="C276">
        <f>Matrix!$D$21*COS(Momente!$A276+Matrix!$E$21)</f>
        <v>8.25957104435894E-06</v>
      </c>
      <c r="D276">
        <f>-C276*Daten!$B$37</f>
        <v>-2.4778713133076814E-05</v>
      </c>
      <c r="E276">
        <f>Matrix!$D$22*COS(Momente!$A276+Matrix!$E$22)</f>
        <v>-2.5520316554966782E-05</v>
      </c>
      <c r="G276">
        <f>-Matrix!$D$20*Matrix!$B$13*SIN(Momente!$A276+Matrix!$E$20)</f>
        <v>0.0005255446722245583</v>
      </c>
      <c r="H276">
        <f>-Matrix!$D$21*Matrix!$B$13*SIN(Momente!$A276+Matrix!$E$21)</f>
        <v>0.0005972195329838512</v>
      </c>
      <c r="I276">
        <f>-H276*Daten!$B$37</f>
        <v>-0.0017916585989515535</v>
      </c>
      <c r="J276">
        <f>-Matrix!$D$22*Matrix!$B$13*SIN(Momente!$A276+Matrix!$E$22)</f>
        <v>-0.0018452812443530767</v>
      </c>
      <c r="L276">
        <f>Daten!$B$34*(Momente!B276-Momente!C276)+Daten!$B$39*(Momente!G276-Momente!H276)</f>
        <v>-0.7972236714995442</v>
      </c>
      <c r="M276">
        <f>Daten!$B$35*(Momente!D276-Momente!E276)+Daten!$B$40*(Momente!I276-Momente!J276)</f>
        <v>0.2516201131053503</v>
      </c>
    </row>
    <row r="277" spans="1:13" ht="12.75">
      <c r="A277">
        <v>2.72</v>
      </c>
      <c r="B277">
        <f>Matrix!$D$20*COS(Momente!$A277+Matrix!$E$20)</f>
        <v>7.301414944155573E-06</v>
      </c>
      <c r="C277">
        <f>Matrix!$D$21*COS(Momente!$A277+Matrix!$E$21)</f>
        <v>8.297196895959969E-06</v>
      </c>
      <c r="D277">
        <f>-C277*Daten!$B$37</f>
        <v>-2.48915906878799E-05</v>
      </c>
      <c r="E277">
        <f>Matrix!$D$22*COS(Momente!$A277+Matrix!$E$22)</f>
        <v>-2.5636572428104917E-05</v>
      </c>
      <c r="G277">
        <f>-Matrix!$D$20*Matrix!$B$13*SIN(Momente!$A277+Matrix!$E$20)</f>
        <v>0.0005141073469681068</v>
      </c>
      <c r="H277">
        <f>-Matrix!$D$21*Matrix!$B$13*SIN(Momente!$A277+Matrix!$E$21)</f>
        <v>0.0005842223618407601</v>
      </c>
      <c r="I277">
        <f>-H277*Daten!$B$37</f>
        <v>-0.0017526670855222799</v>
      </c>
      <c r="J277">
        <f>-Matrix!$D$22*Matrix!$B$13*SIN(Momente!$A277+Matrix!$E$22)</f>
        <v>-0.0018051227518467022</v>
      </c>
      <c r="L277">
        <f>Daten!$B$34*(Momente!B277-Momente!C277)+Daten!$B$39*(Momente!G277-Momente!H277)</f>
        <v>-0.8008553636776948</v>
      </c>
      <c r="M277">
        <f>Daten!$B$35*(Momente!D277-Momente!E277)+Daten!$B$40*(Momente!I277-Momente!J277)</f>
        <v>0.2527663495121403</v>
      </c>
    </row>
    <row r="278" spans="1:13" ht="12.75">
      <c r="A278">
        <v>2.73</v>
      </c>
      <c r="B278">
        <f>Matrix!$D$20*COS(Momente!$A278+Matrix!$E$20)</f>
        <v>7.333795021581512E-06</v>
      </c>
      <c r="C278">
        <f>Matrix!$D$21*COS(Momente!$A278+Matrix!$E$21)</f>
        <v>8.333993034785703E-06</v>
      </c>
      <c r="D278">
        <f>-C278*Daten!$B$37</f>
        <v>-2.5001979104357103E-05</v>
      </c>
      <c r="E278">
        <f>Matrix!$D$22*COS(Momente!$A278+Matrix!$E$22)</f>
        <v>-2.575026466536397E-05</v>
      </c>
      <c r="G278">
        <f>-Matrix!$D$20*Matrix!$B$13*SIN(Momente!$A278+Matrix!$E$20)</f>
        <v>0.0005026186114053808</v>
      </c>
      <c r="H278">
        <f>-Matrix!$D$21*Matrix!$B$13*SIN(Momente!$A278+Matrix!$E$21)</f>
        <v>0.0005711667689483362</v>
      </c>
      <c r="I278">
        <f>-H278*Daten!$B$37</f>
        <v>-0.0017135003068450083</v>
      </c>
      <c r="J278">
        <f>-Matrix!$D$22*Matrix!$B$13*SIN(Momente!$A278+Matrix!$E$22)</f>
        <v>-0.0017647837485694092</v>
      </c>
      <c r="L278">
        <f>Daten!$B$34*(Momente!B278-Momente!C278)+Daten!$B$39*(Momente!G278-Momente!H278)</f>
        <v>-0.8044069709868522</v>
      </c>
      <c r="M278">
        <f>Daten!$B$35*(Momente!D278-Momente!E278)+Daten!$B$40*(Momente!I278-Momente!J278)</f>
        <v>0.2538873094946214</v>
      </c>
    </row>
    <row r="279" spans="1:13" ht="12.75">
      <c r="A279">
        <v>2.74</v>
      </c>
      <c r="B279">
        <f>Matrix!$D$20*COS(Momente!$A279+Matrix!$E$20)</f>
        <v>7.36544172561677E-06</v>
      </c>
      <c r="C279">
        <f>Matrix!$D$21*COS(Momente!$A279+Matrix!$E$21)</f>
        <v>8.369955781252932E-06</v>
      </c>
      <c r="D279">
        <f>-C279*Daten!$B$37</f>
        <v>-2.5109867343758792E-05</v>
      </c>
      <c r="E279">
        <f>Matrix!$D$22*COS(Momente!$A279+Matrix!$E$22)</f>
        <v>-2.586138189761498E-05</v>
      </c>
      <c r="G279">
        <f>-Matrix!$D$20*Matrix!$B$13*SIN(Momente!$A279+Matrix!$E$20)</f>
        <v>0.0004910796144003618</v>
      </c>
      <c r="H279">
        <f>-Matrix!$D$21*Matrix!$B$13*SIN(Momente!$A279+Matrix!$E$21)</f>
        <v>0.0005580540598549883</v>
      </c>
      <c r="I279">
        <f>-H279*Daten!$B$37</f>
        <v>-0.0016741621795649645</v>
      </c>
      <c r="J279">
        <f>-Matrix!$D$22*Matrix!$B$13*SIN(Momente!$A279+Matrix!$E$22)</f>
        <v>-0.0017242682683879056</v>
      </c>
      <c r="L279">
        <f>Daten!$B$34*(Momente!B279-Momente!C279)+Daten!$B$39*(Momente!G279-Momente!H279)</f>
        <v>-0.8078781382692497</v>
      </c>
      <c r="M279">
        <f>Daten!$B$35*(Momente!D279-Momente!E279)+Daten!$B$40*(Momente!I279-Momente!J279)</f>
        <v>0.2549828809577246</v>
      </c>
    </row>
    <row r="280" spans="1:13" ht="12.75">
      <c r="A280">
        <v>2.75</v>
      </c>
      <c r="B280">
        <f>Matrix!$D$20*COS(Momente!$A280+Matrix!$E$20)</f>
        <v>7.3963518916173135E-06</v>
      </c>
      <c r="C280">
        <f>Matrix!$D$21*COS(Momente!$A280+Matrix!$E$21)</f>
        <v>8.405081539116976E-06</v>
      </c>
      <c r="D280">
        <f>-C280*Daten!$B$37</f>
        <v>-2.5215244617350923E-05</v>
      </c>
      <c r="E280">
        <f>Matrix!$D$22*COS(Momente!$A280+Matrix!$E$22)</f>
        <v>-2.5969913013227303E-05</v>
      </c>
      <c r="G280">
        <f>-Matrix!$D$20*Matrix!$B$13*SIN(Momente!$A280+Matrix!$E$20)</f>
        <v>0.00047949150984313437</v>
      </c>
      <c r="H280">
        <f>-Matrix!$D$21*Matrix!$B$13*SIN(Momente!$A280+Matrix!$E$21)</f>
        <v>0.0005448855458206984</v>
      </c>
      <c r="I280">
        <f>-H280*Daten!$B$37</f>
        <v>-0.0016346566374620948</v>
      </c>
      <c r="J280">
        <f>-Matrix!$D$22*Matrix!$B$13*SIN(Momente!$A280+Matrix!$E$22)</f>
        <v>-0.0016835803628164503</v>
      </c>
      <c r="L280">
        <f>Daten!$B$34*(Momente!B280-Momente!C280)+Daten!$B$39*(Momente!G280-Momente!H280)</f>
        <v>-0.8112685184110489</v>
      </c>
      <c r="M280">
        <f>Daten!$B$35*(Momente!D280-Momente!E280)+Daten!$B$40*(Momente!I280-Momente!J280)</f>
        <v>0.2560529543452158</v>
      </c>
    </row>
    <row r="281" spans="1:13" ht="12.75">
      <c r="A281">
        <v>2.76</v>
      </c>
      <c r="B281">
        <f>Matrix!$D$20*COS(Momente!$A281+Matrix!$E$20)</f>
        <v>7.426522428592302E-06</v>
      </c>
      <c r="C281">
        <f>Matrix!$D$21*COS(Momente!$A281+Matrix!$E$21)</f>
        <v>8.439366795831318E-06</v>
      </c>
      <c r="D281">
        <f>-C281*Daten!$B$37</f>
        <v>-2.531810038749395E-05</v>
      </c>
      <c r="E281">
        <f>Matrix!$D$22*COS(Momente!$A281+Matrix!$E$22)</f>
        <v>-2.6075847159179822E-05</v>
      </c>
      <c r="G281">
        <f>-Matrix!$D$20*Matrix!$B$13*SIN(Momente!$A281+Matrix!$E$20)</f>
        <v>0.0004678554565344975</v>
      </c>
      <c r="H281">
        <f>-Matrix!$D$21*Matrix!$B$13*SIN(Momente!$A281+Matrix!$E$21)</f>
        <v>0.000531662543685896</v>
      </c>
      <c r="I281">
        <f>-H281*Daten!$B$37</f>
        <v>-0.0015949876310576878</v>
      </c>
      <c r="J281">
        <f>-Matrix!$D$22*Matrix!$B$13*SIN(Momente!$A281+Matrix!$E$22)</f>
        <v>-0.0016427241006116925</v>
      </c>
      <c r="L281">
        <f>Daten!$B$34*(Momente!B281-Momente!C281)+Daten!$B$39*(Momente!G281-Momente!H281)</f>
        <v>-0.8145777723770612</v>
      </c>
      <c r="M281">
        <f>Daten!$B$35*(Momente!D281-Momente!E281)+Daten!$B$40*(Momente!I281-Momente!J281)</f>
        <v>0.2570974226506501</v>
      </c>
    </row>
    <row r="282" spans="1:13" ht="12.75">
      <c r="A282">
        <v>2.77</v>
      </c>
      <c r="B282">
        <f>Matrix!$D$20*COS(Momente!$A282+Matrix!$E$20)</f>
        <v>7.455950319513177E-06</v>
      </c>
      <c r="C282">
        <f>Matrix!$D$21*COS(Momente!$A282+Matrix!$E$21)</f>
        <v>8.47280812289886E-06</v>
      </c>
      <c r="D282">
        <f>-C282*Daten!$B$37</f>
        <v>-2.5418424368696575E-05</v>
      </c>
      <c r="E282">
        <f>Matrix!$D$22*COS(Momente!$A282+Matrix!$E$22)</f>
        <v>-2.6179173742146227E-05</v>
      </c>
      <c r="G282">
        <f>-Matrix!$D$20*Matrix!$B$13*SIN(Momente!$A282+Matrix!$E$20)</f>
        <v>0.0004561726180700855</v>
      </c>
      <c r="H282">
        <f>-Matrix!$D$21*Matrix!$B$13*SIN(Momente!$A282+Matrix!$E$21)</f>
        <v>0.0005183863757397758</v>
      </c>
      <c r="I282">
        <f>-H282*Daten!$B$37</f>
        <v>-0.001555159127219327</v>
      </c>
      <c r="J282">
        <f>-Matrix!$D$22*Matrix!$B$13*SIN(Momente!$A282+Matrix!$E$22)</f>
        <v>-0.001601703567365804</v>
      </c>
      <c r="L282">
        <f>Daten!$B$34*(Momente!B282-Momente!C282)+Daten!$B$39*(Momente!G282-Momente!H282)</f>
        <v>-0.8178055692446503</v>
      </c>
      <c r="M282">
        <f>Daten!$B$35*(Momente!D282-Momente!E282)+Daten!$B$40*(Momente!I282-Momente!J282)</f>
        <v>0.25811618142806625</v>
      </c>
    </row>
    <row r="283" spans="1:13" ht="12.75">
      <c r="A283">
        <v>2.78</v>
      </c>
      <c r="B283">
        <f>Matrix!$D$20*COS(Momente!$A283+Matrix!$E$20)</f>
        <v>7.484632621615374E-06</v>
      </c>
      <c r="C283">
        <f>Matrix!$D$21*COS(Momente!$A283+Matrix!$E$21)</f>
        <v>8.505402176214763E-06</v>
      </c>
      <c r="D283">
        <f>-C283*Daten!$B$37</f>
        <v>-2.5516206528644285E-05</v>
      </c>
      <c r="E283">
        <f>Matrix!$D$22*COS(Momente!$A283+Matrix!$E$22)</f>
        <v>-2.627988242955432E-05</v>
      </c>
      <c r="G283">
        <f>-Matrix!$D$20*Matrix!$B$13*SIN(Momente!$A283+Matrix!$E$20)</f>
        <v>0.0004444441627240091</v>
      </c>
      <c r="H283">
        <f>-Matrix!$D$21*Matrix!$B$13*SIN(Momente!$A283+Matrix!$E$21)</f>
        <v>0.0005050583695880689</v>
      </c>
      <c r="I283">
        <f>-H283*Daten!$B$37</f>
        <v>-0.0015151751087642063</v>
      </c>
      <c r="J283">
        <f>-Matrix!$D$22*Matrix!$B$13*SIN(Momente!$A283+Matrix!$E$22)</f>
        <v>-0.001560522865097929</v>
      </c>
      <c r="L283">
        <f>Daten!$B$34*(Momente!B283-Momente!C283)+Daten!$B$39*(Momente!G283-Momente!H283)</f>
        <v>-0.820951586236817</v>
      </c>
      <c r="M283">
        <f>Daten!$B$35*(Momente!D283-Momente!E283)+Daten!$B$40*(Momente!I283-Momente!J283)</f>
        <v>0.2591091288024337</v>
      </c>
    </row>
    <row r="284" spans="1:13" ht="12.75">
      <c r="A284">
        <v>2.79</v>
      </c>
      <c r="B284">
        <f>Matrix!$D$20*COS(Momente!$A284+Matrix!$E$20)</f>
        <v>7.512566466692584E-06</v>
      </c>
      <c r="C284">
        <f>Matrix!$D$21*COS(Momente!$A284+Matrix!$E$21)</f>
        <v>8.537145696400856E-06</v>
      </c>
      <c r="D284">
        <f>-C284*Daten!$B$37</f>
        <v>-2.5611437089202566E-05</v>
      </c>
      <c r="E284">
        <f>Matrix!$D$22*COS(Momente!$A284+Matrix!$E$22)</f>
        <v>-2.6377963150619293E-05</v>
      </c>
      <c r="G284">
        <f>-Matrix!$D$20*Matrix!$B$13*SIN(Momente!$A284+Matrix!$E$20)</f>
        <v>0.00043267126333202804</v>
      </c>
      <c r="H284">
        <f>-Matrix!$D$21*Matrix!$B$13*SIN(Momente!$A284+Matrix!$E$21)</f>
        <v>0.0004916798580202825</v>
      </c>
      <c r="I284">
        <f>-H284*Daten!$B$37</f>
        <v>-0.0014750395740608473</v>
      </c>
      <c r="J284">
        <f>-Matrix!$D$22*Matrix!$B$13*SIN(Momente!$A284+Matrix!$E$22)</f>
        <v>-0.0015191861118439738</v>
      </c>
      <c r="L284">
        <f>Daten!$B$34*(Momente!B284-Momente!C284)+Daten!$B$39*(Momente!G284-Momente!H284)</f>
        <v>-0.8240155087544825</v>
      </c>
      <c r="M284">
        <f>Daten!$B$35*(Momente!D284-Momente!E284)+Daten!$B$40*(Momente!I284-Momente!J284)</f>
        <v>0.2600761654798462</v>
      </c>
    </row>
    <row r="285" spans="1:13" ht="12.75">
      <c r="A285">
        <v>2.8</v>
      </c>
      <c r="B285">
        <f>Matrix!$D$20*COS(Momente!$A285+Matrix!$E$20)</f>
        <v>7.539749061383575E-06</v>
      </c>
      <c r="C285">
        <f>Matrix!$D$21*COS(Momente!$A285+Matrix!$E$21)</f>
        <v>8.568035509131573E-06</v>
      </c>
      <c r="D285">
        <f>-C285*Daten!$B$37</f>
        <v>-2.5704106527394714E-05</v>
      </c>
      <c r="E285">
        <f>Matrix!$D$22*COS(Momente!$A285+Matrix!$E$22)</f>
        <v>-2.647340609735076E-05</v>
      </c>
      <c r="G285">
        <f>-Matrix!$D$20*Matrix!$B$13*SIN(Momente!$A285+Matrix!$E$20)</f>
        <v>0.0004208550971742731</v>
      </c>
      <c r="H285">
        <f>-Matrix!$D$21*Matrix!$B$13*SIN(Momente!$A285+Matrix!$E$21)</f>
        <v>0.0004782521788764272</v>
      </c>
      <c r="I285">
        <f>-H285*Daten!$B$37</f>
        <v>-0.0014347565366292815</v>
      </c>
      <c r="J285">
        <f>-Matrix!$D$22*Matrix!$B$13*SIN(Momente!$A285+Matrix!$E$22)</f>
        <v>-0.0014776974412448205</v>
      </c>
      <c r="L285">
        <f>Daten!$B$34*(Momente!B285-Momente!C285)+Daten!$B$39*(Momente!G285-Momente!H285)</f>
        <v>-0.8269970304079504</v>
      </c>
      <c r="M285">
        <f>Daten!$B$35*(Momente!D285-Momente!E285)+Daten!$B$40*(Momente!I285-Momente!J285)</f>
        <v>0.2610171947574398</v>
      </c>
    </row>
    <row r="286" spans="1:13" ht="12.75">
      <c r="A286">
        <v>2.81</v>
      </c>
      <c r="B286">
        <f>Matrix!$D$20*COS(Momente!$A286+Matrix!$E$20)</f>
        <v>7.566177687451531E-06</v>
      </c>
      <c r="C286">
        <f>Matrix!$D$21*COS(Momente!$A286+Matrix!$E$21)</f>
        <v>8.598068525451386E-06</v>
      </c>
      <c r="D286">
        <f>-C286*Daten!$B$37</f>
        <v>-2.579420557635415E-05</v>
      </c>
      <c r="E286">
        <f>Matrix!$D$22*COS(Momente!$A286+Matrix!$E$22)</f>
        <v>-2.6566201725533595E-05</v>
      </c>
      <c r="G286">
        <f>-Matrix!$D$20*Matrix!$B$13*SIN(Momente!$A286+Matrix!$E$20)</f>
        <v>0.0004089968458575111</v>
      </c>
      <c r="H286">
        <f>-Matrix!$D$21*Matrix!$B$13*SIN(Momente!$A286+Matrix!$E$21)</f>
        <v>0.00046477667491322516</v>
      </c>
      <c r="I286">
        <f>-H286*Daten!$B$37</f>
        <v>-0.0013943300247396752</v>
      </c>
      <c r="J286">
        <f>-Matrix!$D$22*Matrix!$B$13*SIN(Momente!$A286+Matrix!$E$22)</f>
        <v>-0.001436061002132951</v>
      </c>
      <c r="L286">
        <f>Daten!$B$34*(Momente!B286-Momente!C286)+Daten!$B$39*(Momente!G286-Momente!H286)</f>
        <v>-0.8298958530475413</v>
      </c>
      <c r="M286">
        <f>Daten!$B$35*(Momente!D286-Momente!E286)+Daten!$B$40*(Momente!I286-Momente!J286)</f>
        <v>0.2619321225330691</v>
      </c>
    </row>
    <row r="287" spans="1:13" ht="12.75">
      <c r="A287">
        <v>2.82</v>
      </c>
      <c r="B287">
        <f>Matrix!$D$20*COS(Momente!$A287+Matrix!$E$20)</f>
        <v>7.591849702055868E-06</v>
      </c>
      <c r="C287">
        <f>Matrix!$D$21*COS(Momente!$A287+Matrix!$E$21)</f>
        <v>8.627241742083681E-06</v>
      </c>
      <c r="D287">
        <f>-C287*Daten!$B$37</f>
        <v>-2.588172522625104E-05</v>
      </c>
      <c r="E287">
        <f>Matrix!$D$22*COS(Momente!$A287+Matrix!$E$22)</f>
        <v>-2.66563407556823E-05</v>
      </c>
      <c r="G287">
        <f>-Matrix!$D$20*Matrix!$B$13*SIN(Momente!$A287+Matrix!$E$20)</f>
        <v>0.00039709769519699395</v>
      </c>
      <c r="H287">
        <f>-Matrix!$D$21*Matrix!$B$13*SIN(Momente!$A287+Matrix!$E$21)</f>
        <v>0.0004512546936698456</v>
      </c>
      <c r="I287">
        <f>-H287*Daten!$B$37</f>
        <v>-0.0013537640810095365</v>
      </c>
      <c r="J287">
        <f>-Matrix!$D$22*Matrix!$B$13*SIN(Momente!$A287+Matrix!$E$22)</f>
        <v>-0.0013942809581175837</v>
      </c>
      <c r="L287">
        <f>Daten!$B$34*(Momente!B287-Momente!C287)+Daten!$B$39*(Momente!G287-Momente!H287)</f>
        <v>-0.8327116867934022</v>
      </c>
      <c r="M287">
        <f>Daten!$B$35*(Momente!D287-Momente!E287)+Daten!$B$40*(Momente!I287-Momente!J287)</f>
        <v>0.2628208573147243</v>
      </c>
    </row>
    <row r="288" spans="1:13" ht="12.75">
      <c r="A288">
        <v>2.83</v>
      </c>
      <c r="B288">
        <f>Matrix!$D$20*COS(Momente!$A288+Matrix!$E$20)</f>
        <v>7.616762538016519E-06</v>
      </c>
      <c r="C288">
        <f>Matrix!$D$21*COS(Momente!$A288+Matrix!$E$21)</f>
        <v>8.655552241731114E-06</v>
      </c>
      <c r="D288">
        <f>-C288*Daten!$B$37</f>
        <v>-2.5966656725193336E-05</v>
      </c>
      <c r="E288">
        <f>Matrix!$D$22*COS(Momente!$A288+Matrix!$E$22)</f>
        <v>-2.6743814173968985E-05</v>
      </c>
      <c r="G288">
        <f>-Matrix!$D$20*Matrix!$B$13*SIN(Momente!$A288+Matrix!$E$20)</f>
        <v>0.0003851588350978707</v>
      </c>
      <c r="H288">
        <f>-Matrix!$D$21*Matrix!$B$13*SIN(Momente!$A288+Matrix!$E$21)</f>
        <v>0.0004376875873331433</v>
      </c>
      <c r="I288">
        <f>-H288*Daten!$B$37</f>
        <v>-0.0013130627619994297</v>
      </c>
      <c r="J288">
        <f>-Matrix!$D$22*Matrix!$B$13*SIN(Momente!$A288+Matrix!$E$22)</f>
        <v>-0.0013523614871682997</v>
      </c>
      <c r="L288">
        <f>Daten!$B$34*(Momente!B288-Momente!C288)+Daten!$B$39*(Momente!G288-Momente!H288)</f>
        <v>-0.8354442500645091</v>
      </c>
      <c r="M288">
        <f>Daten!$B$35*(Momente!D288-Momente!E288)+Daten!$B$40*(Momente!I288-Momente!J288)</f>
        <v>0.2636833102296658</v>
      </c>
    </row>
    <row r="289" spans="1:13" ht="12.75">
      <c r="A289">
        <v>2.84</v>
      </c>
      <c r="B289">
        <f>Matrix!$D$20*COS(Momente!$A289+Matrix!$E$20)</f>
        <v>7.64091370407065E-06</v>
      </c>
      <c r="C289">
        <f>Matrix!$D$21*COS(Momente!$A289+Matrix!$E$21)</f>
        <v>8.68299719336731E-06</v>
      </c>
      <c r="D289">
        <f>-C289*Daten!$B$37</f>
        <v>-2.6048991580101925E-05</v>
      </c>
      <c r="E289">
        <f>Matrix!$D$22*COS(Momente!$A289+Matrix!$E$22)</f>
        <v>-2.6828613233124705E-05</v>
      </c>
      <c r="G289">
        <f>-Matrix!$D$20*Matrix!$B$13*SIN(Momente!$A289+Matrix!$E$20)</f>
        <v>0.00037318145943620234</v>
      </c>
      <c r="H289">
        <f>-Matrix!$D$21*Matrix!$B$13*SIN(Momente!$A289+Matrix!$E$21)</f>
        <v>0.0004240767126024462</v>
      </c>
      <c r="I289">
        <f>-H289*Daten!$B$37</f>
        <v>-0.0012722301378073383</v>
      </c>
      <c r="J289">
        <f>-Matrix!$D$22*Matrix!$B$13*SIN(Momente!$A289+Matrix!$E$22)</f>
        <v>-0.0013103067811972649</v>
      </c>
      <c r="L289">
        <f>Daten!$B$34*(Momente!B289-Momente!C289)+Daten!$B$39*(Momente!G289-Momente!H289)</f>
        <v>-0.8380932696068102</v>
      </c>
      <c r="M289">
        <f>Daten!$B$35*(Momente!D289-Momente!E289)+Daten!$B$40*(Momente!I289-Momente!J289)</f>
        <v>0.26451939503331706</v>
      </c>
    </row>
    <row r="290" spans="1:13" ht="12.75">
      <c r="A290">
        <v>2.85</v>
      </c>
      <c r="B290">
        <f>Matrix!$D$20*COS(Momente!$A290+Matrix!$E$20)</f>
        <v>7.664300785121782E-06</v>
      </c>
      <c r="C290">
        <f>Matrix!$D$21*COS(Momente!$A290+Matrix!$E$21)</f>
        <v>8.709573852519976E-06</v>
      </c>
      <c r="D290">
        <f>-C290*Daten!$B$37</f>
        <v>-2.6128721557559922E-05</v>
      </c>
      <c r="E290">
        <f>Matrix!$D$22*COS(Momente!$A290+Matrix!$E$22)</f>
        <v>-2.691072945331422E-05</v>
      </c>
      <c r="G290">
        <f>-Matrix!$D$20*Matrix!$B$13*SIN(Momente!$A290+Matrix!$E$20)</f>
        <v>0.00036116676593957387</v>
      </c>
      <c r="H290">
        <f>-Matrix!$D$21*Matrix!$B$13*SIN(Momente!$A290+Matrix!$E$21)</f>
        <v>0.00041042343055388495</v>
      </c>
      <c r="I290">
        <f>-H290*Daten!$B$37</f>
        <v>-0.0012312702916616547</v>
      </c>
      <c r="J290">
        <f>-Matrix!$D$22*Matrix!$B$13*SIN(Momente!$A290+Matrix!$E$22)</f>
        <v>-0.001268121045640027</v>
      </c>
      <c r="L290">
        <f>Daten!$B$34*(Momente!B290-Momente!C290)+Daten!$B$39*(Momente!G290-Momente!H290)</f>
        <v>-0.8406584805205595</v>
      </c>
      <c r="M290">
        <f>Daten!$B$35*(Momente!D290-Momente!E290)+Daten!$B$40*(Momente!I290-Momente!J290)</f>
        <v>0.2653290281178991</v>
      </c>
    </row>
    <row r="291" spans="1:13" ht="12.75">
      <c r="A291">
        <v>2.86</v>
      </c>
      <c r="B291">
        <f>Matrix!$D$20*COS(Momente!$A291+Matrix!$E$20)</f>
        <v>7.686921442481296E-06</v>
      </c>
      <c r="C291">
        <f>Matrix!$D$21*COS(Momente!$A291+Matrix!$E$21)</f>
        <v>8.735279561545344E-06</v>
      </c>
      <c r="D291">
        <f>-C291*Daten!$B$37</f>
        <v>-2.620583868463603E-05</v>
      </c>
      <c r="E291">
        <f>Matrix!$D$22*COS(Momente!$A291+Matrix!$E$22)</f>
        <v>-2.6990154622983932E-05</v>
      </c>
      <c r="G291">
        <f>-Matrix!$D$20*Matrix!$B$13*SIN(Momente!$A291+Matrix!$E$20)</f>
        <v>0.0003491159560673227</v>
      </c>
      <c r="H291">
        <f>-Matrix!$D$21*Matrix!$B$13*SIN(Momente!$A291+Matrix!$E$21)</f>
        <v>0.0003967291065042867</v>
      </c>
      <c r="I291">
        <f>-H291*Daten!$B$37</f>
        <v>-0.0011901873195128598</v>
      </c>
      <c r="J291">
        <f>-Matrix!$D$22*Matrix!$B$13*SIN(Momente!$A291+Matrix!$E$22)</f>
        <v>-0.0012258084990349912</v>
      </c>
      <c r="L291">
        <f>Daten!$B$34*(Momente!B291-Momente!C291)+Daten!$B$39*(Momente!G291-Momente!H291)</f>
        <v>-0.8431396262868041</v>
      </c>
      <c r="M291">
        <f>Daten!$B$35*(Momente!D291-Momente!E291)+Daten!$B$40*(Momente!I291-Momente!J291)</f>
        <v>0.266112128520773</v>
      </c>
    </row>
    <row r="292" spans="1:13" ht="12.75">
      <c r="A292">
        <v>2.87</v>
      </c>
      <c r="B292">
        <f>Matrix!$D$20*COS(Momente!$A292+Matrix!$E$20)</f>
        <v>7.70877341410231E-06</v>
      </c>
      <c r="C292">
        <f>Matrix!$D$21*COS(Momente!$A292+Matrix!$E$21)</f>
        <v>8.760111749893936E-06</v>
      </c>
      <c r="D292">
        <f>-C292*Daten!$B$37</f>
        <v>-2.6280335249681805E-05</v>
      </c>
      <c r="E292">
        <f>Matrix!$D$22*COS(Momente!$A292+Matrix!$E$22)</f>
        <v>-2.7066880799683072E-05</v>
      </c>
      <c r="G292">
        <f>-Matrix!$D$20*Matrix!$B$13*SIN(Momente!$A292+Matrix!$E$20)</f>
        <v>0.00033703023489039277</v>
      </c>
      <c r="H292">
        <f>-Matrix!$D$21*Matrix!$B$13*SIN(Momente!$A292+Matrix!$E$21)</f>
        <v>0.00038299510987464325</v>
      </c>
      <c r="I292">
        <f>-H292*Daten!$B$37</f>
        <v>-0.0011489853296239297</v>
      </c>
      <c r="J292">
        <f>-Matrix!$D$22*Matrix!$B$13*SIN(Momente!$A292+Matrix!$E$22)</f>
        <v>-0.0011833733726015535</v>
      </c>
      <c r="L292">
        <f>Daten!$B$34*(Momente!B292-Momente!C292)+Daten!$B$39*(Momente!G292-Momente!H292)</f>
        <v>-0.8455364587930347</v>
      </c>
      <c r="M292">
        <f>Daten!$B$35*(Momente!D292-Momente!E292)+Daten!$B$40*(Momente!I292-Momente!J292)</f>
        <v>0.2668686179325543</v>
      </c>
    </row>
    <row r="293" spans="1:13" ht="12.75">
      <c r="A293">
        <v>2.88</v>
      </c>
      <c r="B293">
        <f>Matrix!$D$20*COS(Momente!$A293+Matrix!$E$20)</f>
        <v>7.729854514805869E-06</v>
      </c>
      <c r="C293">
        <f>Matrix!$D$21*COS(Momente!$A293+Matrix!$E$21)</f>
        <v>8.784067934367605E-06</v>
      </c>
      <c r="D293">
        <f>-C293*Daten!$B$37</f>
        <v>-2.635220380310281E-05</v>
      </c>
      <c r="E293">
        <f>Matrix!$D$22*COS(Momente!$A293+Matrix!$E$22)</f>
        <v>-2.71409003108579E-05</v>
      </c>
      <c r="G293">
        <f>-Matrix!$D$20*Matrix!$B$13*SIN(Momente!$A293+Matrix!$E$20)</f>
        <v>0.00032491081097083246</v>
      </c>
      <c r="H293">
        <f>-Matrix!$D$21*Matrix!$B$13*SIN(Momente!$A293+Matrix!$E$21)</f>
        <v>0.0003692228140531751</v>
      </c>
      <c r="I293">
        <f>-H293*Daten!$B$37</f>
        <v>-0.0011076684421595252</v>
      </c>
      <c r="J293">
        <f>-Matrix!$D$22*Matrix!$B$13*SIN(Momente!$A293+Matrix!$E$22)</f>
        <v>-0.001140819909816999</v>
      </c>
      <c r="L293">
        <f>Daten!$B$34*(Momente!B293-Momente!C293)+Daten!$B$39*(Momente!G293-Momente!H293)</f>
        <v>-0.8478487383579963</v>
      </c>
      <c r="M293">
        <f>Daten!$B$35*(Momente!D293-Momente!E293)+Daten!$B$40*(Momente!I293-Momente!J293)</f>
        <v>0.2675984207049341</v>
      </c>
    </row>
    <row r="294" spans="1:13" ht="12.75">
      <c r="A294">
        <v>2.89</v>
      </c>
      <c r="B294">
        <f>Matrix!$D$20*COS(Momente!$A294+Matrix!$E$20)</f>
        <v>7.750162636499473E-06</v>
      </c>
      <c r="C294">
        <f>Matrix!$D$21*COS(Momente!$A294+Matrix!$E$21)</f>
        <v>8.807145719367871E-06</v>
      </c>
      <c r="D294">
        <f>-C294*Daten!$B$37</f>
        <v>-2.6421437158103608E-05</v>
      </c>
      <c r="E294">
        <f>Matrix!$D$22*COS(Momente!$A294+Matrix!$E$22)</f>
        <v>-2.7212205754618983E-05</v>
      </c>
      <c r="G294">
        <f>-Matrix!$D$20*Matrix!$B$13*SIN(Momente!$A294+Matrix!$E$20)</f>
        <v>0.00031275889624093206</v>
      </c>
      <c r="H294">
        <f>-Matrix!$D$21*Matrix!$B$13*SIN(Momente!$A294+Matrix!$E$21)</f>
        <v>0.00035541359625798505</v>
      </c>
      <c r="I294">
        <f>-H294*Daten!$B$37</f>
        <v>-0.001066240788773955</v>
      </c>
      <c r="J294">
        <f>-Matrix!$D$22*Matrix!$B$13*SIN(Momente!$A294+Matrix!$E$22)</f>
        <v>-0.0010981523659921407</v>
      </c>
      <c r="L294">
        <f>Daten!$B$34*(Momente!B294-Momente!C294)+Daten!$B$39*(Momente!G294-Momente!H294)</f>
        <v>-0.850076233755661</v>
      </c>
      <c r="M294">
        <f>Daten!$B$35*(Momente!D294-Momente!E294)+Daten!$B$40*(Momente!I294-Momente!J294)</f>
        <v>0.2683014638582393</v>
      </c>
    </row>
    <row r="295" spans="1:13" ht="12.75">
      <c r="A295">
        <v>2.9</v>
      </c>
      <c r="B295">
        <f>Matrix!$D$20*COS(Momente!$A295+Matrix!$E$20)</f>
        <v>7.769695748387874E-06</v>
      </c>
      <c r="C295">
        <f>Matrix!$D$21*COS(Momente!$A295+Matrix!$E$21)</f>
        <v>8.829342797135461E-06</v>
      </c>
      <c r="D295">
        <f>-C295*Daten!$B$37</f>
        <v>-2.648802839140638E-05</v>
      </c>
      <c r="E295">
        <f>Matrix!$D$22*COS(Momente!$A295+Matrix!$E$22)</f>
        <v>-2.728079000048137E-05</v>
      </c>
      <c r="G295">
        <f>-Matrix!$D$20*Matrix!$B$13*SIN(Momente!$A295+Matrix!$E$20)</f>
        <v>0.00030057570588204024</v>
      </c>
      <c r="H295">
        <f>-Matrix!$D$21*Matrix!$B$13*SIN(Momente!$A295+Matrix!$E$21)</f>
        <v>0.00034156883739934745</v>
      </c>
      <c r="I295">
        <f>-H295*Daten!$B$37</f>
        <v>-0.0010247065121980422</v>
      </c>
      <c r="J295">
        <f>-Matrix!$D$22*Matrix!$B$13*SIN(Momente!$A295+Matrix!$E$22)</f>
        <v>-0.0010553750078458094</v>
      </c>
      <c r="L295">
        <f>Daten!$B$34*(Momente!B295-Momente!C295)+Daten!$B$39*(Momente!G295-Momente!H295)</f>
        <v>-0.8522187222383426</v>
      </c>
      <c r="M295">
        <f>Daten!$B$35*(Momente!D295-Momente!E295)+Daten!$B$40*(Momente!I295-Momente!J295)</f>
        <v>0.2689776770887449</v>
      </c>
    </row>
    <row r="296" spans="1:13" ht="12.75">
      <c r="A296">
        <v>2.91</v>
      </c>
      <c r="B296">
        <f>Matrix!$D$20*COS(Momente!$A296+Matrix!$E$20)</f>
        <v>7.78845189717616E-06</v>
      </c>
      <c r="C296">
        <f>Matrix!$D$21*COS(Momente!$A296+Matrix!$E$21)</f>
        <v>8.8506569479811E-06</v>
      </c>
      <c r="D296">
        <f>-C296*Daten!$B$37</f>
        <v>-2.6551970843943297E-05</v>
      </c>
      <c r="E296">
        <f>Matrix!$D$22*COS(Momente!$A296+Matrix!$E$22)</f>
        <v>-2.734664619007762E-05</v>
      </c>
      <c r="G296">
        <f>-Matrix!$D$20*Matrix!$B$13*SIN(Momente!$A296+Matrix!$E$20)</f>
        <v>0.0002883624582030391</v>
      </c>
      <c r="H296">
        <f>-Matrix!$D$21*Matrix!$B$13*SIN(Momente!$A296+Matrix!$E$21)</f>
        <v>0.00032768992194160974</v>
      </c>
      <c r="I296">
        <f>-H296*Daten!$B$37</f>
        <v>-0.0009830697658248292</v>
      </c>
      <c r="J296">
        <f>-Matrix!$D$22*Matrix!$B$13*SIN(Momente!$A296+Matrix!$E$22)</f>
        <v>-0.0010124921130781675</v>
      </c>
      <c r="L296">
        <f>Daten!$B$34*(Momente!B296-Momente!C296)+Daten!$B$39*(Momente!G296-Momente!H296)</f>
        <v>-0.8542759895589814</v>
      </c>
      <c r="M296">
        <f>Daten!$B$35*(Momente!D296-Momente!E296)+Daten!$B$40*(Momente!I296-Momente!J296)</f>
        <v>0.26962699277568813</v>
      </c>
    </row>
    <row r="297" spans="1:13" ht="12.75">
      <c r="A297">
        <v>2.92</v>
      </c>
      <c r="B297">
        <f>Matrix!$D$20*COS(Momente!$A297+Matrix!$E$20)</f>
        <v>7.806429207265082E-06</v>
      </c>
      <c r="C297">
        <f>Matrix!$D$21*COS(Momente!$A297+Matrix!$E$21)</f>
        <v>8.871086040507462E-06</v>
      </c>
      <c r="D297">
        <f>-C297*Daten!$B$37</f>
        <v>-2.6613258121522384E-05</v>
      </c>
      <c r="E297">
        <f>Matrix!$D$22*COS(Momente!$A297+Matrix!$E$22)</f>
        <v>-2.7409767737843657E-05</v>
      </c>
      <c r="G297">
        <f>-Matrix!$D$20*Matrix!$B$13*SIN(Momente!$A297+Matrix!$E$20)</f>
        <v>0.00027612037451851893</v>
      </c>
      <c r="H297">
        <f>-Matrix!$D$21*Matrix!$B$13*SIN(Momente!$A297+Matrix!$E$21)</f>
        <v>0.00031377823776475175</v>
      </c>
      <c r="I297">
        <f>-H297*Daten!$B$37</f>
        <v>-0.0009413347132942551</v>
      </c>
      <c r="J297">
        <f>-Matrix!$D$22*Matrix!$B$13*SIN(Momente!$A297+Matrix!$E$22)</f>
        <v>-0.0009695079699429604</v>
      </c>
      <c r="L297">
        <f>Daten!$B$34*(Momente!B297-Momente!C297)+Daten!$B$39*(Momente!G297-Momente!H297)</f>
        <v>-0.8562478299925591</v>
      </c>
      <c r="M297">
        <f>Daten!$B$35*(Momente!D297-Momente!E297)+Daten!$B$40*(Momente!I297-Momente!J297)</f>
        <v>0.2702493459880421</v>
      </c>
    </row>
    <row r="298" spans="1:13" ht="12.75">
      <c r="A298">
        <v>2.93</v>
      </c>
      <c r="B298">
        <f>Matrix!$D$20*COS(Momente!$A298+Matrix!$E$20)</f>
        <v>7.823625880938615E-06</v>
      </c>
      <c r="C298">
        <f>Matrix!$D$21*COS(Momente!$A298+Matrix!$E$21)</f>
        <v>8.890628031822322E-06</v>
      </c>
      <c r="D298">
        <f>-C298*Daten!$B$37</f>
        <v>-2.6671884095466963E-05</v>
      </c>
      <c r="E298">
        <f>Matrix!$D$22*COS(Momente!$A298+Matrix!$E$22)</f>
        <v>-2.7470148331677314E-05</v>
      </c>
      <c r="G298">
        <f>-Matrix!$D$20*Matrix!$B$13*SIN(Momente!$A298+Matrix!$E$20)</f>
        <v>0.0002638506790266464</v>
      </c>
      <c r="H298">
        <f>-Matrix!$D$21*Matrix!$B$13*SIN(Momente!$A298+Matrix!$E$21)</f>
        <v>0.00029983517602559837</v>
      </c>
      <c r="I298">
        <f>-H298*Daten!$B$37</f>
        <v>-0.000899505528076795</v>
      </c>
      <c r="J298">
        <f>-Matrix!$D$22*Matrix!$B$13*SIN(Momente!$A298+Matrix!$E$22)</f>
        <v>-0.0009264268768186777</v>
      </c>
      <c r="L298">
        <f>Daten!$B$34*(Momente!B298-Momente!C298)+Daten!$B$39*(Momente!G298-Momente!H298)</f>
        <v>-0.8581340463566753</v>
      </c>
      <c r="M298">
        <f>Daten!$B$35*(Momente!D298-Momente!E298)+Daten!$B$40*(Momente!I298-Momente!J298)</f>
        <v>0.27084467449100563</v>
      </c>
    </row>
    <row r="299" spans="1:13" ht="12.75">
      <c r="A299">
        <v>2.94</v>
      </c>
      <c r="B299">
        <f>Matrix!$D$20*COS(Momente!$A299+Matrix!$E$20)</f>
        <v>7.84004019854372E-06</v>
      </c>
      <c r="C299">
        <f>Matrix!$D$21*COS(Momente!$A299+Matrix!$E$21)</f>
        <v>8.909280967742831E-06</v>
      </c>
      <c r="D299">
        <f>-C299*Daten!$B$37</f>
        <v>-2.672784290322849E-05</v>
      </c>
      <c r="E299">
        <f>Matrix!$D$22*COS(Momente!$A299+Matrix!$E$22)</f>
        <v>-2.7527781933569508E-05</v>
      </c>
      <c r="G299">
        <f>-Matrix!$D$20*Matrix!$B$13*SIN(Momente!$A299+Matrix!$E$20)</f>
        <v>0.00025155459868674614</v>
      </c>
      <c r="H299">
        <f>-Matrix!$D$21*Matrix!$B$13*SIN(Momente!$A299+Matrix!$E$21)</f>
        <v>0.00028586213101870425</v>
      </c>
      <c r="I299">
        <f>-H299*Daten!$B$37</f>
        <v>-0.0008575863930561126</v>
      </c>
      <c r="J299">
        <f>-Matrix!$D$22*Matrix!$B$13*SIN(Momente!$A299+Matrix!$E$22)</f>
        <v>-0.000883253141778735</v>
      </c>
      <c r="L299">
        <f>Daten!$B$34*(Momente!B299-Momente!C299)+Daten!$B$39*(Momente!G299-Momente!H299)</f>
        <v>-0.8599344500312643</v>
      </c>
      <c r="M299">
        <f>Daten!$B$35*(Momente!D299-Momente!E299)+Daten!$B$40*(Momente!I299-Momente!J299)</f>
        <v>0.2714129187522209</v>
      </c>
    </row>
    <row r="300" spans="1:13" ht="12.75">
      <c r="A300">
        <v>2.95</v>
      </c>
      <c r="B300">
        <f>Matrix!$D$20*COS(Momente!$A300+Matrix!$E$20)</f>
        <v>7.855670518662319E-06</v>
      </c>
      <c r="C300">
        <f>Matrix!$D$21*COS(Momente!$A300+Matrix!$E$21)</f>
        <v>8.927042982990944E-06</v>
      </c>
      <c r="D300">
        <f>-C300*Daten!$B$37</f>
        <v>-2.6781128948972827E-05</v>
      </c>
      <c r="E300">
        <f>Matrix!$D$22*COS(Momente!$A300+Matrix!$E$22)</f>
        <v>-2.7582662780208098E-05</v>
      </c>
      <c r="G300">
        <f>-Matrix!$D$20*Matrix!$B$13*SIN(Momente!$A300+Matrix!$E$20)</f>
        <v>0.00023923336309660418</v>
      </c>
      <c r="H300">
        <f>-Matrix!$D$21*Matrix!$B$13*SIN(Momente!$A300+Matrix!$E$21)</f>
        <v>0.00027186050003692464</v>
      </c>
      <c r="I300">
        <f>-H300*Daten!$B$37</f>
        <v>-0.0008155815001107738</v>
      </c>
      <c r="J300">
        <f>-Matrix!$D$22*Matrix!$B$13*SIN(Momente!$A300+Matrix!$E$22)</f>
        <v>-0.0008399910821606541</v>
      </c>
      <c r="L300">
        <f>Daten!$B$34*(Momente!B300-Momente!C300)+Daten!$B$39*(Momente!G300-Momente!H300)</f>
        <v>-0.8616488609774592</v>
      </c>
      <c r="M300">
        <f>Daten!$B$35*(Momente!D300-Momente!E300)+Daten!$B$40*(Momente!I300-Momente!J300)</f>
        <v>0.27195402194773993</v>
      </c>
    </row>
    <row r="301" spans="1:13" ht="12.75">
      <c r="A301">
        <v>2.96</v>
      </c>
      <c r="B301">
        <f>Matrix!$D$20*COS(Momente!$A301+Matrix!$E$20)</f>
        <v>7.870515278275419E-06</v>
      </c>
      <c r="C301">
        <f>Matrix!$D$21*COS(Momente!$A301+Matrix!$E$21)</f>
        <v>8.943912301379934E-06</v>
      </c>
      <c r="D301">
        <f>-C301*Daten!$B$37</f>
        <v>-2.6831736904139798E-05</v>
      </c>
      <c r="E301">
        <f>Matrix!$D$22*COS(Momente!$A301+Matrix!$E$22)</f>
        <v>-2.7634785383554134E-05</v>
      </c>
      <c r="G301">
        <f>-Matrix!$D$20*Matrix!$B$13*SIN(Momente!$A301+Matrix!$E$20)</f>
        <v>0.00022688820436951414</v>
      </c>
      <c r="H301">
        <f>-Matrix!$D$21*Matrix!$B$13*SIN(Momente!$A301+Matrix!$E$21)</f>
        <v>0.00025783168323169223</v>
      </c>
      <c r="I301">
        <f>-H301*Daten!$B$37</f>
        <v>-0.0007734950496950765</v>
      </c>
      <c r="J301">
        <f>-Matrix!$D$22*Matrix!$B$13*SIN(Momente!$A301+Matrix!$E$22)</f>
        <v>-0.0007966450241343495</v>
      </c>
      <c r="L301">
        <f>Daten!$B$34*(Momente!B301-Momente!C301)+Daten!$B$39*(Momente!G301-Momente!H301)</f>
        <v>-0.8632771077555962</v>
      </c>
      <c r="M301">
        <f>Daten!$B$35*(Momente!D301-Momente!E301)+Daten!$B$40*(Momente!I301-Momente!J301)</f>
        <v>0.2724679299676896</v>
      </c>
    </row>
    <row r="302" spans="1:13" ht="12.75">
      <c r="A302">
        <v>2.97</v>
      </c>
      <c r="B302">
        <f>Matrix!$D$20*COS(Momente!$A302+Matrix!$E$20)</f>
        <v>7.884572992919433E-06</v>
      </c>
      <c r="C302">
        <f>Matrix!$D$21*COS(Momente!$A302+Matrix!$E$21)</f>
        <v>8.959887235992022E-06</v>
      </c>
      <c r="D302">
        <f>-C302*Daten!$B$37</f>
        <v>-2.6879661707976063E-05</v>
      </c>
      <c r="E302">
        <f>Matrix!$D$22*COS(Momente!$A302+Matrix!$E$22)</f>
        <v>-2.768414453139073E-05</v>
      </c>
      <c r="G302">
        <f>-Matrix!$D$20*Matrix!$B$13*SIN(Momente!$A302+Matrix!$E$20)</f>
        <v>0.00021452035701105893</v>
      </c>
      <c r="H302">
        <f>-Matrix!$D$21*Matrix!$B$13*SIN(Momente!$A302+Matrix!$E$21)</f>
        <v>0.00024377708347299445</v>
      </c>
      <c r="I302">
        <f>-H302*Daten!$B$37</f>
        <v>-0.0007313312504189833</v>
      </c>
      <c r="J302">
        <f>-Matrix!$D$22*Matrix!$B$13*SIN(Momente!$A302+Matrix!$E$22)</f>
        <v>-0.000753219302269498</v>
      </c>
      <c r="L302">
        <f>Daten!$B$34*(Momente!B302-Momente!C302)+Daten!$B$39*(Momente!G302-Momente!H302)</f>
        <v>-0.8648190275423524</v>
      </c>
      <c r="M302">
        <f>Daten!$B$35*(Momente!D302-Momente!E302)+Daten!$B$40*(Momente!I302-Momente!J302)</f>
        <v>0.2729545914216986</v>
      </c>
    </row>
    <row r="303" spans="1:13" ht="12.75">
      <c r="A303">
        <v>2.98</v>
      </c>
      <c r="B303">
        <f>Matrix!$D$20*COS(Momente!$A303+Matrix!$E$20)</f>
        <v>7.89784225683461E-06</v>
      </c>
      <c r="C303">
        <f>Matrix!$D$21*COS(Momente!$A303+Matrix!$E$21)</f>
        <v>8.974966189347058E-06</v>
      </c>
      <c r="D303">
        <f>-C303*Daten!$B$37</f>
        <v>-2.692489856804117E-05</v>
      </c>
      <c r="E303">
        <f>Matrix!$D$22*COS(Momente!$A303+Matrix!$E$22)</f>
        <v>-2.7730735287844226E-05</v>
      </c>
      <c r="G303">
        <f>-Matrix!$D$20*Matrix!$B$13*SIN(Momente!$A303+Matrix!$E$20)</f>
        <v>0.00020213105779567006</v>
      </c>
      <c r="H303">
        <f>-Matrix!$D$21*Matrix!$B$13*SIN(Momente!$A303+Matrix!$E$21)</f>
        <v>0.0002296981062090975</v>
      </c>
      <c r="I303">
        <f>-H303*Daten!$B$37</f>
        <v>-0.0006890943186272924</v>
      </c>
      <c r="J303">
        <f>-Matrix!$D$22*Matrix!$B$13*SIN(Momente!$A303+Matrix!$E$22)</f>
        <v>-0.0007097182591021023</v>
      </c>
      <c r="L303">
        <f>Daten!$B$34*(Momente!B303-Momente!C303)+Daten!$B$39*(Momente!G303-Momente!H303)</f>
        <v>-0.8662744661470344</v>
      </c>
      <c r="M303">
        <f>Daten!$B$35*(Momente!D303-Momente!E303)+Daten!$B$40*(Momente!I303-Momente!J303)</f>
        <v>0.27341395764402704</v>
      </c>
    </row>
    <row r="304" spans="1:13" ht="12.75">
      <c r="A304">
        <v>2.99</v>
      </c>
      <c r="B304">
        <f>Matrix!$D$20*COS(Momente!$A304+Matrix!$E$20)</f>
        <v>7.910321743105618E-06</v>
      </c>
      <c r="C304">
        <f>Matrix!$D$21*COS(Momente!$A304+Matrix!$E$21)</f>
        <v>8.989147653562272E-06</v>
      </c>
      <c r="D304">
        <f>-C304*Daten!$B$37</f>
        <v>-2.6967442960686812E-05</v>
      </c>
      <c r="E304">
        <f>Matrix!$D$22*COS(Momente!$A304+Matrix!$E$22)</f>
        <v>-2.777455299387781E-05</v>
      </c>
      <c r="G304">
        <f>-Matrix!$D$20*Matrix!$B$13*SIN(Momente!$A304+Matrix!$E$20)</f>
        <v>0.0001897215456429436</v>
      </c>
      <c r="H304">
        <f>-Matrix!$D$21*Matrix!$B$13*SIN(Momente!$A304+Matrix!$E$21)</f>
        <v>0.00021559615932599408</v>
      </c>
      <c r="I304">
        <f>-H304*Daten!$B$37</f>
        <v>-0.0006467884779779821</v>
      </c>
      <c r="J304">
        <f>-Matrix!$D$22*Matrix!$B$13*SIN(Momente!$A304+Matrix!$E$22)</f>
        <v>-0.0006661462447002243</v>
      </c>
      <c r="L304">
        <f>Daten!$B$34*(Momente!B304-Momente!C304)+Daten!$B$39*(Momente!G304-Momente!H304)</f>
        <v>-0.8676432780269937</v>
      </c>
      <c r="M304">
        <f>Daten!$B$35*(Momente!D304-Momente!E304)+Daten!$B$40*(Momente!I304-Momente!J304)</f>
        <v>0.27384598269843696</v>
      </c>
    </row>
    <row r="305" spans="1:13" ht="12.75">
      <c r="A305">
        <v>3</v>
      </c>
      <c r="B305">
        <f>Matrix!$D$20*COS(Momente!$A305+Matrix!$E$20)</f>
        <v>7.922010203794227E-06</v>
      </c>
      <c r="C305">
        <f>Matrix!$D$21*COS(Momente!$A305+Matrix!$E$21)</f>
        <v>9.002430210503062E-06</v>
      </c>
      <c r="D305">
        <f>-C305*Daten!$B$37</f>
        <v>-2.7007290631509182E-05</v>
      </c>
      <c r="E305">
        <f>Matrix!$D$22*COS(Momente!$A305+Matrix!$E$22)</f>
        <v>-2.7815593267757387E-05</v>
      </c>
      <c r="G305">
        <f>-Matrix!$D$20*Matrix!$B$13*SIN(Momente!$A305+Matrix!$E$20)</f>
        <v>0.00017729306149375364</v>
      </c>
      <c r="H305">
        <f>-Matrix!$D$21*Matrix!$B$13*SIN(Momente!$A305+Matrix!$E$21)</f>
        <v>0.00020147265300662096</v>
      </c>
      <c r="I305">
        <f>-H305*Daten!$B$37</f>
        <v>-0.0006044179590198628</v>
      </c>
      <c r="J305">
        <f>-Matrix!$D$22*Matrix!$B$13*SIN(Momente!$A305+Matrix!$E$22)</f>
        <v>-0.0006225076162289983</v>
      </c>
      <c r="L305">
        <f>Daten!$B$34*(Momente!B305-Momente!C305)+Daten!$B$39*(Momente!G305-Momente!H305)</f>
        <v>-0.8689253263021852</v>
      </c>
      <c r="M305">
        <f>Daten!$B$35*(Momente!D305-Momente!E305)+Daten!$B$40*(Momente!I305-Momente!J305)</f>
        <v>0.2742506233827792</v>
      </c>
    </row>
    <row r="306" spans="1:13" ht="12.75">
      <c r="A306">
        <v>3.01</v>
      </c>
      <c r="B306">
        <f>Matrix!$D$20*COS(Momente!$A306+Matrix!$E$20)</f>
        <v>7.93290647006411E-06</v>
      </c>
      <c r="C306">
        <f>Matrix!$D$21*COS(Momente!$A306+Matrix!$E$21)</f>
        <v>9.014812531924802E-06</v>
      </c>
      <c r="D306">
        <f>-C306*Daten!$B$37</f>
        <v>-2.7044437595774402E-05</v>
      </c>
      <c r="E306">
        <f>Matrix!$D$22*COS(Momente!$A306+Matrix!$E$22)</f>
        <v>-2.7853852005489776E-05</v>
      </c>
      <c r="G306">
        <f>-Matrix!$D$20*Matrix!$B$13*SIN(Momente!$A306+Matrix!$E$20)</f>
        <v>0.000164846848186158</v>
      </c>
      <c r="H306">
        <f>-Matrix!$D$21*Matrix!$B$13*SIN(Momente!$A306+Matrix!$E$21)</f>
        <v>0.00018732899958984043</v>
      </c>
      <c r="I306">
        <f>-H306*Daten!$B$37</f>
        <v>-0.0005619869987695212</v>
      </c>
      <c r="J306">
        <f>-Matrix!$D$22*Matrix!$B$13*SIN(Momente!$A306+Matrix!$E$22)</f>
        <v>-0.0005788067375149039</v>
      </c>
      <c r="L306">
        <f>Daten!$B$34*(Momente!B306-Momente!C306)+Daten!$B$39*(Momente!G306-Momente!H306)</f>
        <v>-0.8701204827688482</v>
      </c>
      <c r="M306">
        <f>Daten!$B$35*(Momente!D306-Momente!E306)+Daten!$B$40*(Momente!I306-Momente!J306)</f>
        <v>0.274627839233326</v>
      </c>
    </row>
    <row r="307" spans="1:13" ht="12.75">
      <c r="A307">
        <v>3.02</v>
      </c>
      <c r="B307">
        <f>Matrix!$D$20*COS(Momente!$A307+Matrix!$E$20)</f>
        <v>7.943009452297721E-06</v>
      </c>
      <c r="C307">
        <f>Matrix!$D$21*COS(Momente!$A307+Matrix!$E$21)</f>
        <v>9.026293379605668E-06</v>
      </c>
      <c r="D307">
        <f>-C307*Daten!$B$37</f>
        <v>-2.7078880138817002E-05</v>
      </c>
      <c r="E307">
        <f>Matrix!$D$22*COS(Momente!$A307+Matrix!$E$22)</f>
        <v>-2.788932538123308E-05</v>
      </c>
      <c r="G307">
        <f>-Matrix!$D$20*Matrix!$B$13*SIN(Momente!$A307+Matrix!$E$20)</f>
        <v>0.00015238415033111568</v>
      </c>
      <c r="H307">
        <f>-Matrix!$D$21*Matrix!$B$13*SIN(Momente!$A307+Matrix!$E$21)</f>
        <v>0.00017316661342920794</v>
      </c>
      <c r="I307">
        <f>-H307*Daten!$B$37</f>
        <v>-0.0005194998402876238</v>
      </c>
      <c r="J307">
        <f>-Matrix!$D$22*Matrix!$B$13*SIN(Momente!$A307+Matrix!$E$22)</f>
        <v>-0.0005350479786093936</v>
      </c>
      <c r="L307">
        <f>Daten!$B$34*(Momente!B307-Momente!C307)+Daten!$B$39*(Momente!G307-Momente!H307)</f>
        <v>-0.871228627912332</v>
      </c>
      <c r="M307">
        <f>Daten!$B$35*(Momente!D307-Momente!E307)+Daten!$B$40*(Momente!I307-Momente!J307)</f>
        <v>0.27497759252880394</v>
      </c>
    </row>
    <row r="308" spans="1:13" ht="12.75">
      <c r="A308">
        <v>3.03</v>
      </c>
      <c r="B308">
        <f>Matrix!$D$20*COS(Momente!$A308+Matrix!$E$20)</f>
        <v>7.952318140205253E-06</v>
      </c>
      <c r="C308">
        <f>Matrix!$D$21*COS(Momente!$A308+Matrix!$E$21)</f>
        <v>9.036871605470459E-06</v>
      </c>
      <c r="D308">
        <f>-C308*Daten!$B$37</f>
        <v>-2.7110614816411374E-05</v>
      </c>
      <c r="E308">
        <f>Matrix!$D$22*COS(Momente!$A308+Matrix!$E$22)</f>
        <v>-2.7922009847679287E-05</v>
      </c>
      <c r="G308">
        <f>-Matrix!$D$20*Matrix!$B$13*SIN(Momente!$A308+Matrix!$E$20)</f>
        <v>0.0001399062141880266</v>
      </c>
      <c r="H308">
        <f>-Matrix!$D$21*Matrix!$B$13*SIN(Momente!$A308+Matrix!$E$21)</f>
        <v>0.0001589869107515376</v>
      </c>
      <c r="I308">
        <f>-H308*Daten!$B$37</f>
        <v>-0.0004769607322546127</v>
      </c>
      <c r="J308">
        <f>-Matrix!$D$22*Matrix!$B$13*SIN(Momente!$A308+Matrix!$E$22)</f>
        <v>-0.0004912357153518959</v>
      </c>
      <c r="L308">
        <f>Daten!$B$34*(Momente!B308-Momente!C308)+Daten!$B$39*(Momente!G308-Momente!H308)</f>
        <v>-0.8722496509190459</v>
      </c>
      <c r="M308">
        <f>Daten!$B$35*(Momente!D308-Momente!E308)+Daten!$B$40*(Momente!I308-Momente!J308)</f>
        <v>0.27529984829417786</v>
      </c>
    </row>
    <row r="309" spans="1:13" ht="12.75">
      <c r="A309">
        <v>3.04</v>
      </c>
      <c r="B309">
        <f>Matrix!$D$20*COS(Momente!$A309+Matrix!$E$20)</f>
        <v>7.960831602925677E-06</v>
      </c>
      <c r="C309">
        <f>Matrix!$D$21*COS(Momente!$A309+Matrix!$E$21)</f>
        <v>9.046546151705406E-06</v>
      </c>
      <c r="D309">
        <f>-C309*Daten!$B$37</f>
        <v>-2.7139638455116214E-05</v>
      </c>
      <c r="E309">
        <f>Matrix!$D$22*COS(Momente!$A309+Matrix!$E$22)</f>
        <v>-2.7951902136408993E-05</v>
      </c>
      <c r="G309">
        <f>-Matrix!$D$20*Matrix!$B$13*SIN(Momente!$A309+Matrix!$E$20)</f>
        <v>0.00012741428754010575</v>
      </c>
      <c r="H309">
        <f>-Matrix!$D$21*Matrix!$B$13*SIN(Momente!$A309+Matrix!$E$21)</f>
        <v>0.00014479130951527944</v>
      </c>
      <c r="I309">
        <f>-H309*Daten!$B$37</f>
        <v>-0.00043437392854583825</v>
      </c>
      <c r="J309">
        <f>-Matrix!$D$22*Matrix!$B$13*SIN(Momente!$A309+Matrix!$E$22)</f>
        <v>-0.00044737432893222293</v>
      </c>
      <c r="L309">
        <f>Daten!$B$34*(Momente!B309-Momente!C309)+Daten!$B$39*(Momente!G309-Momente!H309)</f>
        <v>-0.8731834496875407</v>
      </c>
      <c r="M309">
        <f>Daten!$B$35*(Momente!D309-Momente!E309)+Daten!$B$40*(Momente!I309-Momente!J309)</f>
        <v>0.2755945743041369</v>
      </c>
    </row>
    <row r="310" spans="1:13" ht="12.75">
      <c r="A310">
        <v>3.05</v>
      </c>
      <c r="B310">
        <f>Matrix!$D$20*COS(Momente!$A310+Matrix!$E$20)</f>
        <v>7.96854898911981E-06</v>
      </c>
      <c r="C310">
        <f>Matrix!$D$21*COS(Momente!$A310+Matrix!$E$21)</f>
        <v>9.055316050863944E-06</v>
      </c>
      <c r="D310">
        <f>-C310*Daten!$B$37</f>
        <v>-2.7165948152591828E-05</v>
      </c>
      <c r="E310">
        <f>Matrix!$D$22*COS(Momente!$A310+Matrix!$E$22)</f>
        <v>-2.797899925821823E-05</v>
      </c>
      <c r="G310">
        <f>-Matrix!$D$20*Matrix!$B$13*SIN(Momente!$A310+Matrix!$E$20)</f>
        <v>0.00011490961956961022</v>
      </c>
      <c r="H310">
        <f>-Matrix!$D$21*Matrix!$B$13*SIN(Momente!$A310+Matrix!$E$21)</f>
        <v>0.00013058122926873006</v>
      </c>
      <c r="I310">
        <f>-H310*Daten!$B$37</f>
        <v>-0.0003917436878061901</v>
      </c>
      <c r="J310">
        <f>-Matrix!$D$22*Matrix!$B$13*SIN(Momente!$A310+Matrix!$E$22)</f>
        <v>-0.00040346820545246936</v>
      </c>
      <c r="L310">
        <f>Daten!$B$34*(Momente!B310-Momente!C310)+Daten!$B$39*(Momente!G310-Momente!H310)</f>
        <v>-0.8740299308387164</v>
      </c>
      <c r="M310">
        <f>Daten!$B$35*(Momente!D310-Momente!E310)+Daten!$B$40*(Momente!I310-Momente!J310)</f>
        <v>0.2758617410863277</v>
      </c>
    </row>
    <row r="311" spans="1:13" ht="12.75">
      <c r="A311">
        <v>3.06</v>
      </c>
      <c r="B311">
        <f>Matrix!$D$20*COS(Momente!$A311+Matrix!$E$20)</f>
        <v>7.975469527055467E-06</v>
      </c>
      <c r="C311">
        <f>Matrix!$D$21*COS(Momente!$A311+Matrix!$E$21)</f>
        <v>9.063180425963467E-06</v>
      </c>
      <c r="D311">
        <f>-C311*Daten!$B$37</f>
        <v>-2.71895412778904E-05</v>
      </c>
      <c r="E311">
        <f>Matrix!$D$22*COS(Momente!$A311+Matrix!$E$22)</f>
        <v>-2.80032985034174E-05</v>
      </c>
      <c r="G311">
        <f>-Matrix!$D$20*Matrix!$B$13*SIN(Momente!$A311+Matrix!$E$20)</f>
        <v>0.0001023934607329143</v>
      </c>
      <c r="H311">
        <f>-Matrix!$D$21*Matrix!$B$13*SIN(Momente!$A311+Matrix!$E$21)</f>
        <v>0.00011635809100806985</v>
      </c>
      <c r="I311">
        <f>-H311*Daten!$B$37</f>
        <v>-0.0003490742730242095</v>
      </c>
      <c r="J311">
        <f>-Matrix!$D$22*Matrix!$B$13*SIN(Momente!$A311+Matrix!$E$22)</f>
        <v>-0.00035952173548839096</v>
      </c>
      <c r="L311">
        <f>Daten!$B$34*(Momente!B311-Momente!C311)+Daten!$B$39*(Momente!G311-Momente!H311)</f>
        <v>-0.8747890097251642</v>
      </c>
      <c r="M311">
        <f>Daten!$B$35*(Momente!D311-Momente!E311)+Daten!$B$40*(Momente!I311-Momente!J311)</f>
        <v>0.2761013219242943</v>
      </c>
    </row>
    <row r="312" spans="1:13" ht="12.75">
      <c r="A312">
        <v>3.07</v>
      </c>
      <c r="B312">
        <f>Matrix!$D$20*COS(Momente!$A312+Matrix!$E$20)</f>
        <v>7.981592524684622E-06</v>
      </c>
      <c r="C312">
        <f>Matrix!$D$21*COS(Momente!$A312+Matrix!$E$21)</f>
        <v>9.07013849057302E-06</v>
      </c>
      <c r="D312">
        <f>-C312*Daten!$B$37</f>
        <v>-2.7210415471719056E-05</v>
      </c>
      <c r="E312">
        <f>Matrix!$D$22*COS(Momente!$A312+Matrix!$E$22)</f>
        <v>-2.802479744210223E-05</v>
      </c>
      <c r="G312">
        <f>-Matrix!$D$20*Matrix!$B$13*SIN(Momente!$A312+Matrix!$E$20)</f>
        <v>8.986706263547382E-05</v>
      </c>
      <c r="H312">
        <f>-Matrix!$D$21*Matrix!$B$13*SIN(Momente!$A312+Matrix!$E$21)</f>
        <v>0.00010212331703527488</v>
      </c>
      <c r="I312">
        <f>-H312*Daten!$B$37</f>
        <v>-0.0003063699511058246</v>
      </c>
      <c r="J312">
        <f>-Matrix!$D$22*Matrix!$B$13*SIN(Momente!$A312+Matrix!$E$22)</f>
        <v>-0.0003155393136503662</v>
      </c>
      <c r="L312">
        <f>Daten!$B$34*(Momente!B312-Momente!C312)+Daten!$B$39*(Momente!G312-Momente!H312)</f>
        <v>-0.8754606104396281</v>
      </c>
      <c r="M312">
        <f>Daten!$B$35*(Momente!D312-Momente!E312)+Daten!$B$40*(Momente!I312-Momente!J312)</f>
        <v>0.27631329286015055</v>
      </c>
    </row>
    <row r="313" spans="1:13" ht="12.75">
      <c r="A313">
        <v>3.08</v>
      </c>
      <c r="B313">
        <f>Matrix!$D$20*COS(Momente!$A313+Matrix!$E$20)</f>
        <v>7.986917369712612E-06</v>
      </c>
      <c r="C313">
        <f>Matrix!$D$21*COS(Momente!$A313+Matrix!$E$21)</f>
        <v>9.07618954889194E-06</v>
      </c>
      <c r="D313">
        <f>-C313*Daten!$B$37</f>
        <v>-2.7228568646675816E-05</v>
      </c>
      <c r="E313">
        <f>Matrix!$D$22*COS(Momente!$A313+Matrix!$E$22)</f>
        <v>-2.8043493924396777E-05</v>
      </c>
      <c r="G313">
        <f>-Matrix!$D$20*Matrix!$B$13*SIN(Momente!$A313+Matrix!$E$20)</f>
        <v>7.733167790665874E-05</v>
      </c>
      <c r="H313">
        <f>-Matrix!$D$21*Matrix!$B$13*SIN(Momente!$A313+Matrix!$E$21)</f>
        <v>8.787833081587884E-05</v>
      </c>
      <c r="I313">
        <f>-H313*Daten!$B$37</f>
        <v>-0.0002636349924476365</v>
      </c>
      <c r="J313">
        <f>-Matrix!$D$22*Matrix!$B$13*SIN(Momente!$A313+Matrix!$E$22)</f>
        <v>-0.0002715253381439229</v>
      </c>
      <c r="L313">
        <f>Daten!$B$34*(Momente!B313-Momente!C313)+Daten!$B$39*(Momente!G313-Momente!H313)</f>
        <v>-0.876044665822598</v>
      </c>
      <c r="M313">
        <f>Daten!$B$35*(Momente!D313-Momente!E313)+Daten!$B$40*(Momente!I313-Momente!J313)</f>
        <v>0.2764976326969817</v>
      </c>
    </row>
    <row r="314" spans="1:13" ht="12.75">
      <c r="A314">
        <v>3.09</v>
      </c>
      <c r="B314">
        <f>Matrix!$D$20*COS(Momente!$A314+Matrix!$E$20)</f>
        <v>7.991443529659374E-06</v>
      </c>
      <c r="C314">
        <f>Matrix!$D$21*COS(Momente!$A314+Matrix!$E$21)</f>
        <v>9.081332995819434E-06</v>
      </c>
      <c r="D314">
        <f>-C314*Daten!$B$37</f>
        <v>-2.7243998987458298E-05</v>
      </c>
      <c r="E314">
        <f>Matrix!$D$22*COS(Momente!$A314+Matrix!$E$22)</f>
        <v>-2.8059386080668378E-05</v>
      </c>
      <c r="G314">
        <f>-Matrix!$D$20*Matrix!$B$13*SIN(Momente!$A314+Matrix!$E$20)</f>
        <v>6.478856007449586E-05</v>
      </c>
      <c r="H314">
        <f>-Matrix!$D$21*Matrix!$B$13*SIN(Momente!$A314+Matrix!$E$21)</f>
        <v>7.362455683663291E-05</v>
      </c>
      <c r="I314">
        <f>-H314*Daten!$B$37</f>
        <v>-0.0002208736705098987</v>
      </c>
      <c r="J314">
        <f>-Matrix!$D$22*Matrix!$B$13*SIN(Momente!$A314+Matrix!$E$22)</f>
        <v>-0.0002274842103299376</v>
      </c>
      <c r="L314">
        <f>Daten!$B$34*(Momente!B314-Momente!C314)+Daten!$B$39*(Momente!G314-Momente!H314)</f>
        <v>-0.8765411174690169</v>
      </c>
      <c r="M314">
        <f>Daten!$B$35*(Momente!D314-Momente!E314)+Daten!$B$40*(Momente!I314-Momente!J314)</f>
        <v>0.2766543230009583</v>
      </c>
    </row>
    <row r="315" spans="1:13" ht="12.75">
      <c r="A315">
        <v>3.1</v>
      </c>
      <c r="B315">
        <f>Matrix!$D$20*COS(Momente!$A315+Matrix!$E$20)</f>
        <v>7.995170551912683E-06</v>
      </c>
      <c r="C315">
        <f>Matrix!$D$21*COS(Momente!$A315+Matrix!$E$21)</f>
        <v>9.085568317015102E-06</v>
      </c>
      <c r="D315">
        <f>-C315*Daten!$B$37</f>
        <v>-2.72567049510453E-05</v>
      </c>
      <c r="E315">
        <f>Matrix!$D$22*COS(Momente!$A315+Matrix!$E$22)</f>
        <v>-2.807247232171466E-05</v>
      </c>
      <c r="G315">
        <f>-Matrix!$D$20*Matrix!$B$13*SIN(Momente!$A315+Matrix!$E$20)</f>
        <v>5.2238963440315805E-05</v>
      </c>
      <c r="H315">
        <f>-Matrix!$D$21*Matrix!$B$13*SIN(Momente!$A315+Matrix!$E$21)</f>
        <v>5.936342046305692E-05</v>
      </c>
      <c r="I315">
        <f>-H315*Daten!$B$37</f>
        <v>-0.00017809026138917075</v>
      </c>
      <c r="J315">
        <f>-Matrix!$D$22*Matrix!$B$13*SIN(Momente!$A315+Matrix!$E$22)</f>
        <v>-0.00018342033428448684</v>
      </c>
      <c r="L315">
        <f>Daten!$B$34*(Momente!B315-Momente!C315)+Daten!$B$39*(Momente!G315-Momente!H315)</f>
        <v>-0.8769499157341409</v>
      </c>
      <c r="M315">
        <f>Daten!$B$35*(Momente!D315-Momente!E315)+Daten!$B$40*(Momente!I315-Momente!J315)</f>
        <v>0.276783348103177</v>
      </c>
    </row>
    <row r="316" spans="1:13" ht="12.75">
      <c r="A316">
        <v>3.11</v>
      </c>
      <c r="B316">
        <f>Matrix!$D$20*COS(Momente!$A316+Matrix!$E$20)</f>
        <v>7.99809806377342E-06</v>
      </c>
      <c r="C316">
        <f>Matrix!$D$21*COS(Momente!$A316+Matrix!$E$21)</f>
        <v>9.088895088950347E-06</v>
      </c>
      <c r="D316">
        <f>-C316*Daten!$B$37</f>
        <v>-2.7266685266851035E-05</v>
      </c>
      <c r="E316">
        <f>Matrix!$D$22*COS(Momente!$A316+Matrix!$E$22)</f>
        <v>-2.8082751338922417E-05</v>
      </c>
      <c r="G316">
        <f>-Matrix!$D$20*Matrix!$B$13*SIN(Momente!$A316+Matrix!$E$20)</f>
        <v>3.968414295332405E-05</v>
      </c>
      <c r="H316">
        <f>-Matrix!$D$21*Matrix!$B$13*SIN(Momente!$A316+Matrix!$E$21)</f>
        <v>4.5096347796903985E-05</v>
      </c>
      <c r="I316">
        <f>-H316*Daten!$B$37</f>
        <v>-0.00013528904339071195</v>
      </c>
      <c r="J316">
        <f>-Matrix!$D$22*Matrix!$B$13*SIN(Momente!$A316+Matrix!$E$22)</f>
        <v>-0.00013933811635845938</v>
      </c>
      <c r="L316">
        <f>Daten!$B$34*(Momente!B316-Momente!C316)+Daten!$B$39*(Momente!G316-Momente!H316)</f>
        <v>-0.8772710197384784</v>
      </c>
      <c r="M316">
        <f>Daten!$B$35*(Momente!D316-Momente!E316)+Daten!$B$40*(Momente!I316-Momente!J316)</f>
        <v>0.2768846951012397</v>
      </c>
    </row>
    <row r="317" spans="1:13" ht="12.75">
      <c r="A317">
        <v>3.12</v>
      </c>
      <c r="B317">
        <f>Matrix!$D$20*COS(Momente!$A317+Matrix!$E$20)</f>
        <v>8.000225772492842E-06</v>
      </c>
      <c r="C317">
        <f>Matrix!$D$21*COS(Momente!$A317+Matrix!$E$21)</f>
        <v>9.091312978950753E-06</v>
      </c>
      <c r="D317">
        <f>-C317*Daten!$B$37</f>
        <v>-2.7273938936852254E-05</v>
      </c>
      <c r="E317">
        <f>Matrix!$D$22*COS(Momente!$A317+Matrix!$E$22)</f>
        <v>-2.8090222104398496E-05</v>
      </c>
      <c r="G317">
        <f>-Matrix!$D$20*Matrix!$B$13*SIN(Momente!$A317+Matrix!$E$20)</f>
        <v>2.712535408510586E-05</v>
      </c>
      <c r="H317">
        <f>-Matrix!$D$21*Matrix!$B$13*SIN(Momente!$A317+Matrix!$E$21)</f>
        <v>3.082476553355024E-05</v>
      </c>
      <c r="I317">
        <f>-H317*Daten!$B$37</f>
        <v>-9.24742966006507E-05</v>
      </c>
      <c r="J317">
        <f>-Matrix!$D$22*Matrix!$B$13*SIN(Momente!$A317+Matrix!$E$22)</f>
        <v>-9.524196473690881E-05</v>
      </c>
      <c r="L317">
        <f>Daten!$B$34*(Momente!B317-Momente!C317)+Daten!$B$39*(Momente!G317-Momente!H317)</f>
        <v>-0.8775043973718997</v>
      </c>
      <c r="M317">
        <f>Daten!$B$35*(Momente!D317-Momente!E317)+Daten!$B$40*(Momente!I317-Momente!J317)</f>
        <v>0.27695835386052625</v>
      </c>
    </row>
    <row r="318" spans="1:13" ht="12.75">
      <c r="A318">
        <v>3.13</v>
      </c>
      <c r="B318">
        <f>Matrix!$D$20*COS(Momente!$A318+Matrix!$E$20)</f>
        <v>8.001553465301847E-06</v>
      </c>
      <c r="C318">
        <f>Matrix!$D$21*COS(Momente!$A318+Matrix!$E$21)</f>
        <v>9.092821745229332E-06</v>
      </c>
      <c r="D318">
        <f>-C318*Daten!$B$37</f>
        <v>-2.7278465235687992E-05</v>
      </c>
      <c r="E318">
        <f>Matrix!$D$22*COS(Momente!$A318+Matrix!$E$22)</f>
        <v>-2.809488387107258E-05</v>
      </c>
      <c r="G318">
        <f>-Matrix!$D$20*Matrix!$B$13*SIN(Momente!$A318+Matrix!$E$20)</f>
        <v>1.4563852704084657E-05</v>
      </c>
      <c r="H318">
        <f>-Matrix!$D$21*Matrix!$B$13*SIN(Momente!$A318+Matrix!$E$21)</f>
        <v>1.6550100819331635E-05</v>
      </c>
      <c r="I318">
        <f>-H318*Daten!$B$37</f>
        <v>-4.9650302457994896E-05</v>
      </c>
      <c r="J318">
        <f>-Matrix!$D$22*Matrix!$B$13*SIN(Momente!$A318+Matrix!$E$22)</f>
        <v>-5.113628899825456E-05</v>
      </c>
      <c r="L318">
        <f>Daten!$B$34*(Momente!B318-Momente!C318)+Daten!$B$39*(Momente!G318-Momente!H318)</f>
        <v>-0.8776500252968342</v>
      </c>
      <c r="M318">
        <f>Daten!$B$35*(Momente!D318-Momente!E318)+Daten!$B$40*(Momente!I318-Momente!J318)</f>
        <v>0.27700431701522676</v>
      </c>
    </row>
    <row r="319" spans="1:13" ht="12.75">
      <c r="A319">
        <v>3.14</v>
      </c>
      <c r="B319">
        <f>Matrix!$D$20*COS(Momente!$A319+Matrix!$E$20)</f>
        <v>8.002081009432258E-06</v>
      </c>
      <c r="C319">
        <f>Matrix!$D$21*COS(Momente!$A319+Matrix!$E$21)</f>
        <v>9.093421236910713E-06</v>
      </c>
      <c r="D319">
        <f>-C319*Daten!$B$37</f>
        <v>-2.7280263710732135E-05</v>
      </c>
      <c r="E319">
        <f>Matrix!$D$22*COS(Momente!$A319+Matrix!$E$22)</f>
        <v>-2.8096736172771875E-05</v>
      </c>
      <c r="G319">
        <f>-Matrix!$D$20*Matrix!$B$13*SIN(Momente!$A319+Matrix!$E$20)</f>
        <v>2.0008949499284328E-06</v>
      </c>
      <c r="H319">
        <f>-Matrix!$D$21*Matrix!$B$13*SIN(Momente!$A319+Matrix!$E$21)</f>
        <v>2.273781108821533E-06</v>
      </c>
      <c r="I319">
        <f>-H319*Daten!$B$37</f>
        <v>-6.821343326464598E-06</v>
      </c>
      <c r="J319">
        <f>-Matrix!$D$22*Matrix!$B$13*SIN(Momente!$A319+Matrix!$E$22)</f>
        <v>-7.025499673311953E-06</v>
      </c>
      <c r="L319">
        <f>Daten!$B$34*(Momente!B319-Momente!C319)+Daten!$B$39*(Momente!G319-Momente!H319)</f>
        <v>-0.8777078889506122</v>
      </c>
      <c r="M319">
        <f>Daten!$B$35*(Momente!D319-Momente!E319)+Daten!$B$40*(Momente!I319-Momente!J319)</f>
        <v>0.27702257996906127</v>
      </c>
    </row>
    <row r="320" spans="1:13" ht="12.75">
      <c r="A320">
        <v>3.15</v>
      </c>
      <c r="B320">
        <f>Matrix!$D$20*COS(Momente!$A320+Matrix!$E$20)</f>
        <v>8.001808352130108E-06</v>
      </c>
      <c r="C320">
        <f>Matrix!$D$21*COS(Momente!$A320+Matrix!$E$21)</f>
        <v>9.093111394046232E-06</v>
      </c>
      <c r="D320">
        <f>-C320*Daten!$B$37</f>
        <v>-2.7279334182138692E-05</v>
      </c>
      <c r="E320">
        <f>Matrix!$D$22*COS(Momente!$A320+Matrix!$E$22)</f>
        <v>-2.8095778824267767E-05</v>
      </c>
      <c r="G320">
        <f>-Matrix!$D$20*Matrix!$B$13*SIN(Momente!$A320+Matrix!$E$20)</f>
        <v>-1.0562262892054261E-05</v>
      </c>
      <c r="H320">
        <f>-Matrix!$D$21*Matrix!$B$13*SIN(Momente!$A320+Matrix!$E$21)</f>
        <v>-1.2002765977903374E-05</v>
      </c>
      <c r="I320">
        <f>-H320*Daten!$B$37</f>
        <v>3.600829793371012E-05</v>
      </c>
      <c r="J320">
        <f>-Matrix!$D$22*Matrix!$B$13*SIN(Momente!$A320+Matrix!$E$22)</f>
        <v>3.708599219574146E-05</v>
      </c>
      <c r="L320">
        <f>Daten!$B$34*(Momente!B320-Momente!C320)+Daten!$B$39*(Momente!G320-Momente!H320)</f>
        <v>-0.8776779825469156</v>
      </c>
      <c r="M320">
        <f>Daten!$B$35*(Momente!D320-Momente!E320)+Daten!$B$40*(Momente!I320-Momente!J320)</f>
        <v>0.2770131408957487</v>
      </c>
    </row>
    <row r="321" spans="1:13" ht="12.75">
      <c r="A321">
        <v>3.16</v>
      </c>
      <c r="B321">
        <f>Matrix!$D$20*COS(Momente!$A321+Matrix!$E$20)</f>
        <v>8.000735520660894E-06</v>
      </c>
      <c r="C321">
        <f>Matrix!$D$21*COS(Momente!$A321+Matrix!$E$21)</f>
        <v>9.091892247619911E-06</v>
      </c>
      <c r="D321">
        <f>-C321*Daten!$B$37</f>
        <v>-2.7275676742859728E-05</v>
      </c>
      <c r="E321">
        <f>Matrix!$D$22*COS(Momente!$A321+Matrix!$E$22)</f>
        <v>-2.8092011921294303E-05</v>
      </c>
      <c r="G321">
        <f>-Matrix!$D$20*Matrix!$B$13*SIN(Momente!$A321+Matrix!$E$20)</f>
        <v>-2.312436451654961E-05</v>
      </c>
      <c r="H321">
        <f>-Matrix!$D$21*Matrix!$B$13*SIN(Momente!$A321+Matrix!$E$21)</f>
        <v>-2.6278112798032763E-05</v>
      </c>
      <c r="I321">
        <f>-H321*Daten!$B$37</f>
        <v>7.883433839409828E-05</v>
      </c>
      <c r="J321">
        <f>-Matrix!$D$22*Matrix!$B$13*SIN(Momente!$A321+Matrix!$E$22)</f>
        <v>8.119377549648216E-05</v>
      </c>
      <c r="L321">
        <f>Daten!$B$34*(Momente!B321-Momente!C321)+Daten!$B$39*(Momente!G321-Momente!H321)</f>
        <v>-0.8775603090763602</v>
      </c>
      <c r="M321">
        <f>Daten!$B$35*(Momente!D321-Momente!E321)+Daten!$B$40*(Momente!I321-Momente!J321)</f>
        <v>0.27697600073919315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1"/>
  <dimension ref="A1:M229"/>
  <sheetViews>
    <sheetView workbookViewId="0" topLeftCell="A1">
      <selection activeCell="A4" sqref="A4:C225"/>
    </sheetView>
  </sheetViews>
  <sheetFormatPr defaultColWidth="11.421875" defaultRowHeight="12.75"/>
  <cols>
    <col min="1" max="1" width="12.28125" style="0" bestFit="1" customWidth="1"/>
    <col min="2" max="2" width="12.28125" style="14" bestFit="1" customWidth="1"/>
    <col min="3" max="3" width="11.421875" style="14" customWidth="1"/>
    <col min="4" max="4" width="13.00390625" style="0" bestFit="1" customWidth="1"/>
    <col min="5" max="5" width="12.28125" style="0" bestFit="1" customWidth="1"/>
    <col min="7" max="8" width="13.00390625" style="0" bestFit="1" customWidth="1"/>
    <col min="10" max="10" width="12.28125" style="0" bestFit="1" customWidth="1"/>
  </cols>
  <sheetData>
    <row r="1" spans="1:9" ht="12.75">
      <c r="A1" s="77" t="s">
        <v>100</v>
      </c>
      <c r="B1" s="97"/>
      <c r="C1" s="97"/>
      <c r="D1" s="65"/>
      <c r="E1" s="65"/>
      <c r="F1" s="65"/>
      <c r="H1" s="78" t="s">
        <v>105</v>
      </c>
      <c r="I1" s="66"/>
    </row>
    <row r="2" spans="1:11" ht="12.75">
      <c r="A2" s="66" t="s">
        <v>97</v>
      </c>
      <c r="B2" s="98">
        <v>0</v>
      </c>
      <c r="C2" s="98" t="s">
        <v>98</v>
      </c>
      <c r="D2" s="66">
        <v>5600</v>
      </c>
      <c r="E2" s="66" t="s">
        <v>99</v>
      </c>
      <c r="F2" s="66">
        <v>40</v>
      </c>
      <c r="H2" s="66" t="s">
        <v>101</v>
      </c>
      <c r="I2" s="66">
        <v>1096.24978</v>
      </c>
      <c r="K2" s="66">
        <v>1096.24978</v>
      </c>
    </row>
    <row r="3" spans="8:13" ht="12.75">
      <c r="H3" s="66" t="s">
        <v>102</v>
      </c>
      <c r="I3" s="66">
        <v>4414.0528</v>
      </c>
      <c r="L3">
        <f>IF(MAX(L5:L321)&gt;-MIN(L5:L321),MAX(L5:L321),MIN(L5:L321))</f>
        <v>0</v>
      </c>
      <c r="M3">
        <f>IF(MAX(M5:M321)&gt;-MIN(M5:M321),MAX(M5:M321),MIN(M5:M321))</f>
        <v>0</v>
      </c>
    </row>
    <row r="4" spans="1:3" ht="13.5" thickBot="1">
      <c r="A4" s="67" t="s">
        <v>96</v>
      </c>
      <c r="B4" s="99" t="s">
        <v>78</v>
      </c>
      <c r="C4" s="99" t="s">
        <v>83</v>
      </c>
    </row>
    <row r="5" spans="1:9" ht="12.75">
      <c r="A5">
        <v>0</v>
      </c>
      <c r="B5" s="14">
        <v>0.9587379924285256</v>
      </c>
      <c r="C5" s="14">
        <v>1.2942962897785097</v>
      </c>
      <c r="E5" s="68" t="s">
        <v>106</v>
      </c>
      <c r="F5" s="69"/>
      <c r="G5" s="70"/>
      <c r="I5" t="s">
        <v>109</v>
      </c>
    </row>
    <row r="6" spans="1:9" ht="12.75">
      <c r="A6">
        <v>40</v>
      </c>
      <c r="B6" s="14">
        <v>0.8611129545769319</v>
      </c>
      <c r="C6" s="14">
        <v>0.2713812933770262</v>
      </c>
      <c r="E6" s="71" t="s">
        <v>107</v>
      </c>
      <c r="F6" s="72"/>
      <c r="G6" s="73"/>
      <c r="I6" s="64" t="str">
        <f>CONCATENATE("d12=",Daten!B39,"; d45=",Daten!B40)</f>
        <v>d12=0; d45=0</v>
      </c>
    </row>
    <row r="7" spans="1:7" ht="13.5" thickBot="1">
      <c r="A7">
        <v>80</v>
      </c>
      <c r="B7" s="14">
        <v>0.8645164019899843</v>
      </c>
      <c r="C7" s="14">
        <v>0.27253817637984756</v>
      </c>
      <c r="E7" s="74" t="s">
        <v>108</v>
      </c>
      <c r="F7" s="75"/>
      <c r="G7" s="76"/>
    </row>
    <row r="8" spans="1:9" ht="12.75">
      <c r="A8">
        <v>120</v>
      </c>
      <c r="B8" s="14">
        <v>0.8702499040359736</v>
      </c>
      <c r="C8" s="14">
        <v>0.27448717447942095</v>
      </c>
      <c r="I8" t="s">
        <v>110</v>
      </c>
    </row>
    <row r="9" spans="1:9" ht="12.75">
      <c r="A9">
        <v>160</v>
      </c>
      <c r="B9" s="14">
        <v>0.8784077128599723</v>
      </c>
      <c r="C9" s="14">
        <v>0.277260471377259</v>
      </c>
      <c r="I9" t="str">
        <f>CONCATENATE("T=(",Matrix!A4,";",Matrix!A5,";",Matrix!A6,")")</f>
        <v>T=(1;0;0)</v>
      </c>
    </row>
    <row r="10" spans="1:3" ht="12.75">
      <c r="A10">
        <v>200</v>
      </c>
      <c r="B10" s="14">
        <v>0.8891272243306748</v>
      </c>
      <c r="C10" s="14">
        <v>0.2809049832983446</v>
      </c>
    </row>
    <row r="11" spans="1:9" ht="12.75">
      <c r="A11">
        <v>240</v>
      </c>
      <c r="B11" s="14">
        <v>0.9025949320358423</v>
      </c>
      <c r="C11" s="14">
        <v>0.28548439261626934</v>
      </c>
      <c r="I11" t="str">
        <f>CONCATENATE(I6," | ",I9)</f>
        <v>d12=0; d45=0 | T=(1;0;0)</v>
      </c>
    </row>
    <row r="12" spans="1:3" ht="12.75">
      <c r="A12">
        <v>280</v>
      </c>
      <c r="B12" s="14">
        <v>0.9190548861197871</v>
      </c>
      <c r="C12" s="14">
        <v>0.2910820370272141</v>
      </c>
    </row>
    <row r="13" spans="1:3" ht="12.75">
      <c r="A13">
        <v>320</v>
      </c>
      <c r="B13" s="14">
        <v>0.9388204036855727</v>
      </c>
      <c r="C13" s="14">
        <v>0.2978049093244879</v>
      </c>
    </row>
    <row r="14" spans="1:3" ht="12.75">
      <c r="A14">
        <v>360</v>
      </c>
      <c r="B14" s="14">
        <v>0.9622901383625992</v>
      </c>
      <c r="C14" s="14">
        <v>0.30578914608746116</v>
      </c>
    </row>
    <row r="15" spans="1:3" ht="12.75">
      <c r="A15">
        <v>400</v>
      </c>
      <c r="B15" s="14">
        <v>0.9899701548699551</v>
      </c>
      <c r="C15" s="14">
        <v>0.315207567437298</v>
      </c>
    </row>
    <row r="16" spans="1:3" ht="12.75">
      <c r="A16">
        <v>440</v>
      </c>
      <c r="B16" s="14">
        <v>1.0225044806407988</v>
      </c>
      <c r="C16" s="14">
        <v>0.32628011222215003</v>
      </c>
    </row>
    <row r="17" spans="1:3" ht="12.75">
      <c r="A17">
        <v>480</v>
      </c>
      <c r="B17" s="14">
        <v>1.0607179097133606</v>
      </c>
      <c r="C17" s="14">
        <v>0.33928845809729613</v>
      </c>
    </row>
    <row r="18" spans="1:3" ht="12.75">
      <c r="A18">
        <v>520</v>
      </c>
      <c r="B18" s="14">
        <v>1.1056769467061869</v>
      </c>
      <c r="C18" s="14">
        <v>0.3545968375531581</v>
      </c>
    </row>
    <row r="19" spans="1:3" ht="12.75">
      <c r="A19">
        <v>560</v>
      </c>
      <c r="B19" s="14">
        <v>1.1587783057846257</v>
      </c>
      <c r="C19" s="14">
        <v>0.3726822656629394</v>
      </c>
    </row>
    <row r="20" spans="1:3" ht="12.75">
      <c r="A20">
        <v>600</v>
      </c>
      <c r="B20" s="14">
        <v>1.2218804621889536</v>
      </c>
      <c r="C20" s="14">
        <v>0.39417947292680994</v>
      </c>
    </row>
    <row r="21" spans="1:3" ht="12.75">
      <c r="A21">
        <v>640</v>
      </c>
      <c r="B21" s="14">
        <v>1.297504633418702</v>
      </c>
      <c r="C21" s="14">
        <v>0.4199495526189528</v>
      </c>
    </row>
    <row r="22" spans="1:3" ht="12.75">
      <c r="A22">
        <v>680</v>
      </c>
      <c r="B22" s="14">
        <v>1.3891518537961713</v>
      </c>
      <c r="C22" s="14">
        <v>0.4511882611803282</v>
      </c>
    </row>
    <row r="23" spans="1:3" ht="12.75">
      <c r="A23">
        <v>720</v>
      </c>
      <c r="B23" s="14">
        <v>1.5018225013200548</v>
      </c>
      <c r="C23" s="14">
        <v>0.4896034685583405</v>
      </c>
    </row>
    <row r="24" spans="1:3" ht="12.75">
      <c r="A24">
        <v>760</v>
      </c>
      <c r="B24" s="14">
        <v>1.642906828194744</v>
      </c>
      <c r="C24" s="14">
        <v>0.5377193292011757</v>
      </c>
    </row>
    <row r="25" spans="1:3" ht="12.75">
      <c r="A25">
        <v>800</v>
      </c>
      <c r="B25" s="14">
        <v>1.8237971169334248</v>
      </c>
      <c r="C25" s="14">
        <v>0.5994269327399532</v>
      </c>
    </row>
    <row r="26" spans="1:3" ht="12.75">
      <c r="A26">
        <v>840</v>
      </c>
      <c r="B26" s="14">
        <v>2.063009940168759</v>
      </c>
      <c r="C26" s="14">
        <v>0.6810507483401131</v>
      </c>
    </row>
    <row r="27" spans="1:3" ht="12.75">
      <c r="A27">
        <v>880</v>
      </c>
      <c r="B27" s="14">
        <v>2.392773774776909</v>
      </c>
      <c r="C27" s="14">
        <v>0.7935987015673683</v>
      </c>
    </row>
    <row r="28" spans="1:3" ht="12.75">
      <c r="A28">
        <v>920</v>
      </c>
      <c r="B28" s="14">
        <v>2.874587190162263</v>
      </c>
      <c r="C28" s="14">
        <v>0.9580762563707164</v>
      </c>
    </row>
    <row r="29" spans="1:3" ht="12.75">
      <c r="A29">
        <v>960</v>
      </c>
      <c r="B29" s="14">
        <v>3.642182550077025</v>
      </c>
      <c r="C29" s="14">
        <v>1.220161172598039</v>
      </c>
    </row>
    <row r="30" spans="1:3" ht="12.75">
      <c r="A30">
        <v>1000</v>
      </c>
      <c r="B30" s="14">
        <v>5.051620514282327</v>
      </c>
      <c r="C30" s="14">
        <v>1.701470048490938</v>
      </c>
    </row>
    <row r="31" spans="1:3" ht="12.75">
      <c r="A31">
        <v>1040</v>
      </c>
      <c r="B31" s="14">
        <v>8.471790850617145</v>
      </c>
      <c r="C31" s="14">
        <v>2.869563172390681</v>
      </c>
    </row>
    <row r="32" spans="1:3" ht="12.75">
      <c r="A32">
        <v>1080</v>
      </c>
      <c r="B32" s="14">
        <v>28.750174288862976</v>
      </c>
      <c r="C32" s="14">
        <v>9.795772134222918</v>
      </c>
    </row>
    <row r="33" spans="1:3" ht="12.75">
      <c r="A33">
        <v>1088.24978</v>
      </c>
      <c r="B33" s="14">
        <v>58.161839161875385</v>
      </c>
      <c r="C33" s="14">
        <v>19.84164863495412</v>
      </c>
    </row>
    <row r="34" spans="1:3" ht="12.75">
      <c r="A34">
        <v>1088.6497800000002</v>
      </c>
      <c r="B34" s="14">
        <v>61.21098289766669</v>
      </c>
      <c r="C34" s="14">
        <v>20.8831183967407</v>
      </c>
    </row>
    <row r="35" spans="1:3" ht="12.75">
      <c r="A35">
        <v>1089.04978</v>
      </c>
      <c r="B35" s="14">
        <v>64.59892547393014</v>
      </c>
      <c r="C35" s="14">
        <v>22.040308887680094</v>
      </c>
    </row>
    <row r="36" spans="1:3" ht="12.75">
      <c r="A36">
        <v>1089.4497800000001</v>
      </c>
      <c r="B36" s="14">
        <v>68.38545507626543</v>
      </c>
      <c r="C36" s="14">
        <v>23.333641465928388</v>
      </c>
    </row>
    <row r="37" spans="1:3" ht="12.75">
      <c r="A37">
        <v>1089.84978</v>
      </c>
      <c r="B37" s="14">
        <v>72.64530697849987</v>
      </c>
      <c r="C37" s="14">
        <v>24.78864284346748</v>
      </c>
    </row>
    <row r="38" spans="1:3" ht="12.75">
      <c r="A38">
        <v>1090.24978</v>
      </c>
      <c r="B38" s="14">
        <v>77.4731459203248</v>
      </c>
      <c r="C38" s="14">
        <v>26.43764687580081</v>
      </c>
    </row>
    <row r="39" spans="1:3" ht="12.75">
      <c r="A39">
        <v>1090.6497800000002</v>
      </c>
      <c r="B39" s="14">
        <v>82.99068379643134</v>
      </c>
      <c r="C39" s="14">
        <v>28.322225692412193</v>
      </c>
    </row>
    <row r="40" spans="1:3" ht="12.75">
      <c r="A40">
        <v>1091.04978</v>
      </c>
      <c r="B40" s="14">
        <v>89.35708244426948</v>
      </c>
      <c r="C40" s="14">
        <v>30.49674289130613</v>
      </c>
    </row>
    <row r="41" spans="1:3" ht="12.75">
      <c r="A41">
        <v>1091.4497800000001</v>
      </c>
      <c r="B41" s="14">
        <v>96.78455784511358</v>
      </c>
      <c r="C41" s="14">
        <v>33.03368333745385</v>
      </c>
    </row>
    <row r="42" spans="1:3" ht="12.75">
      <c r="A42">
        <v>1091.84978</v>
      </c>
      <c r="B42" s="14">
        <v>105.56249574212976</v>
      </c>
      <c r="C42" s="14">
        <v>36.031890135847064</v>
      </c>
    </row>
    <row r="43" spans="1:3" ht="12.75">
      <c r="A43">
        <v>1092.24978</v>
      </c>
      <c r="B43" s="14">
        <v>116.09603669416077</v>
      </c>
      <c r="C43" s="14">
        <v>39.62974381054324</v>
      </c>
    </row>
    <row r="44" spans="1:3" ht="12.75">
      <c r="A44">
        <v>1092.6497800000002</v>
      </c>
      <c r="B44" s="14">
        <v>128.97038462660862</v>
      </c>
      <c r="C44" s="14">
        <v>44.02712764676311</v>
      </c>
    </row>
    <row r="45" spans="1:3" ht="12.75">
      <c r="A45">
        <v>1093.04978</v>
      </c>
      <c r="B45" s="14">
        <v>145.06334706552286</v>
      </c>
      <c r="C45" s="14">
        <v>49.52386713179781</v>
      </c>
    </row>
    <row r="46" spans="1:3" ht="12.75">
      <c r="A46">
        <v>1093.4497800000001</v>
      </c>
      <c r="B46" s="14">
        <v>165.75433904667395</v>
      </c>
      <c r="C46" s="14">
        <v>56.59111769893216</v>
      </c>
    </row>
    <row r="47" spans="1:3" ht="12.75">
      <c r="A47">
        <v>1093.84978</v>
      </c>
      <c r="B47" s="14">
        <v>193.34239249347033</v>
      </c>
      <c r="C47" s="14">
        <v>66.01414074804966</v>
      </c>
    </row>
    <row r="48" spans="1:3" ht="12.75">
      <c r="A48">
        <v>1094.24978</v>
      </c>
      <c r="B48" s="14">
        <v>231.96578134147472</v>
      </c>
      <c r="C48" s="14">
        <v>79.20641242563354</v>
      </c>
    </row>
    <row r="49" spans="1:3" ht="12.75">
      <c r="A49">
        <v>1094.6497800000002</v>
      </c>
      <c r="B49" s="14">
        <v>289.901099793271</v>
      </c>
      <c r="C49" s="14">
        <v>98.99490084970532</v>
      </c>
    </row>
    <row r="50" spans="1:3" ht="12.75">
      <c r="A50">
        <v>1095.04978</v>
      </c>
      <c r="B50" s="14">
        <v>386.46056572414466</v>
      </c>
      <c r="C50" s="14">
        <v>131.9759212298076</v>
      </c>
    </row>
    <row r="51" spans="1:3" ht="12.75">
      <c r="A51">
        <v>1095.4497800000001</v>
      </c>
      <c r="B51" s="14">
        <v>579.5816976375748</v>
      </c>
      <c r="C51" s="14">
        <v>197.9387146036955</v>
      </c>
    </row>
    <row r="52" spans="1:3" ht="12.75">
      <c r="A52">
        <v>1095.84978</v>
      </c>
      <c r="B52" s="14">
        <v>1158.9624669653776</v>
      </c>
      <c r="C52" s="14">
        <v>395.8330312004653</v>
      </c>
    </row>
    <row r="53" spans="1:3" ht="12.75">
      <c r="A53">
        <v>1096.24978</v>
      </c>
      <c r="B53" s="14">
        <v>25873326.867072627</v>
      </c>
      <c r="C53" s="14">
        <v>8837339.196612142</v>
      </c>
    </row>
    <row r="54" spans="1:3" ht="12.75">
      <c r="A54">
        <v>1096.6497800000002</v>
      </c>
      <c r="B54" s="14">
        <v>1158.4051661057676</v>
      </c>
      <c r="C54" s="14">
        <v>395.69114834986806</v>
      </c>
    </row>
    <row r="55" spans="1:3" ht="12.75">
      <c r="A55">
        <v>1097.04978</v>
      </c>
      <c r="B55" s="14">
        <v>579.1022306419521</v>
      </c>
      <c r="C55" s="14">
        <v>197.8234168266093</v>
      </c>
    </row>
    <row r="56" spans="1:3" ht="12.75">
      <c r="A56">
        <v>1097.4497800000001</v>
      </c>
      <c r="B56" s="14">
        <v>385.99551234292437</v>
      </c>
      <c r="C56" s="14">
        <v>131.86554659496497</v>
      </c>
    </row>
    <row r="57" spans="1:3" ht="12.75">
      <c r="A57">
        <v>1097.84978</v>
      </c>
      <c r="B57" s="14">
        <v>289.441091101451</v>
      </c>
      <c r="C57" s="14">
        <v>98.88624929162457</v>
      </c>
    </row>
    <row r="58" spans="1:3" ht="12.75">
      <c r="A58">
        <v>1098.24978</v>
      </c>
      <c r="B58" s="14">
        <v>231.508107537167</v>
      </c>
      <c r="C58" s="14">
        <v>79.09855838067249</v>
      </c>
    </row>
    <row r="59" spans="1:3" ht="12.75">
      <c r="A59">
        <v>1098.6497800000002</v>
      </c>
      <c r="B59" s="14">
        <v>192.88598693503877</v>
      </c>
      <c r="C59" s="14">
        <v>65.90671989328061</v>
      </c>
    </row>
    <row r="60" spans="1:3" ht="12.75">
      <c r="A60">
        <v>1099.04978</v>
      </c>
      <c r="B60" s="14">
        <v>165.29869810874223</v>
      </c>
      <c r="C60" s="14">
        <v>56.48395801625458</v>
      </c>
    </row>
    <row r="61" spans="1:3" ht="12.75">
      <c r="A61">
        <v>1099.4497800000001</v>
      </c>
      <c r="B61" s="14">
        <v>144.60820230112893</v>
      </c>
      <c r="C61" s="14">
        <v>49.416876931065154</v>
      </c>
    </row>
    <row r="62" spans="1:3" ht="12.75">
      <c r="A62">
        <v>1099.84978</v>
      </c>
      <c r="B62" s="14">
        <v>128.51557994036264</v>
      </c>
      <c r="C62" s="14">
        <v>43.92025361283013</v>
      </c>
    </row>
    <row r="63" spans="1:3" ht="12.75">
      <c r="A63">
        <v>1100.24978</v>
      </c>
      <c r="B63" s="14">
        <v>115.64147516524116</v>
      </c>
      <c r="C63" s="14">
        <v>39.52295284003457</v>
      </c>
    </row>
    <row r="64" spans="1:3" ht="12.75">
      <c r="A64">
        <v>1100.6497800000002</v>
      </c>
      <c r="B64" s="14">
        <v>105.10811402207953</v>
      </c>
      <c r="C64" s="14">
        <v>35.92516059242343</v>
      </c>
    </row>
    <row r="65" spans="1:3" ht="12.75">
      <c r="A65">
        <v>1101.04978</v>
      </c>
      <c r="B65" s="14">
        <v>96.33031278317154</v>
      </c>
      <c r="C65" s="14">
        <v>32.927000483536645</v>
      </c>
    </row>
    <row r="66" spans="1:3" ht="12.75">
      <c r="A66">
        <v>1101.4497800000001</v>
      </c>
      <c r="B66" s="14">
        <v>88.90294363213634</v>
      </c>
      <c r="C66" s="14">
        <v>30.390096341654438</v>
      </c>
    </row>
    <row r="67" spans="1:3" ht="12.75">
      <c r="A67">
        <v>1101.84978</v>
      </c>
      <c r="B67" s="14">
        <v>82.53662918703205</v>
      </c>
      <c r="C67" s="14">
        <v>28.215607917659668</v>
      </c>
    </row>
    <row r="68" spans="1:3" ht="12.75">
      <c r="A68">
        <v>1102.24978</v>
      </c>
      <c r="B68" s="14">
        <v>77.01915913737126</v>
      </c>
      <c r="C68" s="14">
        <v>26.331052283505052</v>
      </c>
    </row>
    <row r="69" spans="1:3" ht="12.75">
      <c r="A69">
        <v>1102.6497800000002</v>
      </c>
      <c r="B69" s="14">
        <v>72.19137560180734</v>
      </c>
      <c r="C69" s="14">
        <v>24.68206719243976</v>
      </c>
    </row>
    <row r="70" spans="1:3" ht="12.75">
      <c r="A70">
        <v>1103.04978</v>
      </c>
      <c r="B70" s="14">
        <v>67.9315695136046</v>
      </c>
      <c r="C70" s="14">
        <v>23.227081480901433</v>
      </c>
    </row>
    <row r="71" spans="1:3" ht="12.75">
      <c r="A71">
        <v>1103.4497800000001</v>
      </c>
      <c r="B71" s="14">
        <v>64.14507819800538</v>
      </c>
      <c r="C71" s="14">
        <v>21.93376199868901</v>
      </c>
    </row>
    <row r="72" spans="1:3" ht="12.75">
      <c r="A72">
        <v>1103.84978</v>
      </c>
      <c r="B72" s="14">
        <v>60.757167917449955</v>
      </c>
      <c r="C72" s="14">
        <v>20.77658255855087</v>
      </c>
    </row>
    <row r="73" spans="1:3" ht="12.75">
      <c r="A73">
        <v>1120</v>
      </c>
      <c r="B73" s="14">
        <v>19.289938456203252</v>
      </c>
      <c r="C73" s="14">
        <v>6.613010295470349</v>
      </c>
    </row>
    <row r="74" spans="1:3" ht="12.75">
      <c r="A74">
        <v>1160</v>
      </c>
      <c r="B74" s="14">
        <v>7.049235368725655</v>
      </c>
      <c r="C74" s="14">
        <v>2.4321763589989205</v>
      </c>
    </row>
    <row r="75" spans="1:3" ht="12.75">
      <c r="A75">
        <v>1200</v>
      </c>
      <c r="B75" s="14">
        <v>4.249791364699641</v>
      </c>
      <c r="C75" s="14">
        <v>1.4761211211018075</v>
      </c>
    </row>
    <row r="76" spans="1:3" ht="12.75">
      <c r="A76">
        <v>1240</v>
      </c>
      <c r="B76" s="14">
        <v>3.010116351512098</v>
      </c>
      <c r="C76" s="14">
        <v>1.0528290771905597</v>
      </c>
    </row>
    <row r="77" spans="1:3" ht="12.75">
      <c r="A77">
        <v>1280</v>
      </c>
      <c r="B77" s="14">
        <v>2.3115106828775898</v>
      </c>
      <c r="C77" s="14">
        <v>0.8143515449235897</v>
      </c>
    </row>
    <row r="78" spans="1:3" ht="12.75">
      <c r="A78">
        <v>1320</v>
      </c>
      <c r="B78" s="14">
        <v>1.8637334842470081</v>
      </c>
      <c r="C78" s="14">
        <v>0.661553515347949</v>
      </c>
    </row>
    <row r="79" spans="1:3" ht="12.75">
      <c r="A79">
        <v>1360</v>
      </c>
      <c r="B79" s="14">
        <v>1.5526170700133541</v>
      </c>
      <c r="C79" s="14">
        <v>0.5554398592889642</v>
      </c>
    </row>
    <row r="80" spans="1:3" ht="12.75">
      <c r="A80">
        <v>1400</v>
      </c>
      <c r="B80" s="14">
        <v>1.3241338478395337</v>
      </c>
      <c r="C80" s="14">
        <v>0.4775570153141206</v>
      </c>
    </row>
    <row r="81" spans="1:3" ht="12.75">
      <c r="A81">
        <v>1440</v>
      </c>
      <c r="B81" s="14">
        <v>1.149405564362504</v>
      </c>
      <c r="C81" s="14">
        <v>0.41804148667737534</v>
      </c>
    </row>
    <row r="82" spans="1:3" ht="12.75">
      <c r="A82">
        <v>1480</v>
      </c>
      <c r="B82" s="14">
        <v>1.0115960200247123</v>
      </c>
      <c r="C82" s="14">
        <v>0.3711428946475975</v>
      </c>
    </row>
    <row r="83" spans="1:3" ht="12.75">
      <c r="A83">
        <v>1520</v>
      </c>
      <c r="B83" s="14">
        <v>0.9002273863081662</v>
      </c>
      <c r="C83" s="14">
        <v>0.33328265063725215</v>
      </c>
    </row>
    <row r="84" spans="1:3" ht="12.75">
      <c r="A84">
        <v>1560</v>
      </c>
      <c r="B84" s="14">
        <v>0.8084379514736827</v>
      </c>
      <c r="C84" s="14">
        <v>0.30211730791352914</v>
      </c>
    </row>
    <row r="85" spans="1:3" ht="12.75">
      <c r="A85">
        <v>1600</v>
      </c>
      <c r="B85" s="14">
        <v>0.7315463567004943</v>
      </c>
      <c r="C85" s="14">
        <v>0.2760481605555048</v>
      </c>
    </row>
    <row r="86" spans="1:3" ht="12.75">
      <c r="A86">
        <v>1640</v>
      </c>
      <c r="B86" s="14">
        <v>0.6662495546676219</v>
      </c>
      <c r="C86" s="14">
        <v>0.2539472978544231</v>
      </c>
    </row>
    <row r="87" spans="1:3" ht="12.75">
      <c r="A87">
        <v>1680</v>
      </c>
      <c r="B87" s="14">
        <v>0.6101505203984902</v>
      </c>
      <c r="C87" s="14">
        <v>0.23499628957554716</v>
      </c>
    </row>
    <row r="88" spans="1:3" ht="12.75">
      <c r="A88">
        <v>1720</v>
      </c>
      <c r="B88" s="14">
        <v>0.5614676888137079</v>
      </c>
      <c r="C88" s="14">
        <v>0.21858694222180516</v>
      </c>
    </row>
    <row r="89" spans="1:3" ht="12.75">
      <c r="A89">
        <v>1760</v>
      </c>
      <c r="B89" s="14">
        <v>0.5188494579476729</v>
      </c>
      <c r="C89" s="14">
        <v>0.20425794182885693</v>
      </c>
    </row>
    <row r="90" spans="1:3" ht="12.75">
      <c r="A90">
        <v>1800</v>
      </c>
      <c r="B90" s="14">
        <v>0.48125195512134833</v>
      </c>
      <c r="C90" s="14">
        <v>0.19165310509755915</v>
      </c>
    </row>
    <row r="91" spans="1:3" ht="12.75">
      <c r="A91">
        <v>1840</v>
      </c>
      <c r="B91" s="14">
        <v>0.4478562490932533</v>
      </c>
      <c r="C91" s="14">
        <v>0.1804931039089384</v>
      </c>
    </row>
    <row r="92" spans="1:3" ht="12.75">
      <c r="A92">
        <v>1880</v>
      </c>
      <c r="B92" s="14">
        <v>0.418010915550257</v>
      </c>
      <c r="C92" s="14">
        <v>0.17055584973114005</v>
      </c>
    </row>
    <row r="93" spans="1:3" ht="12.75">
      <c r="A93">
        <v>1920</v>
      </c>
      <c r="B93" s="14">
        <v>0.3911913378491339</v>
      </c>
      <c r="C93" s="14">
        <v>0.1616625943266057</v>
      </c>
    </row>
    <row r="94" spans="1:3" ht="12.75">
      <c r="A94">
        <v>1960</v>
      </c>
      <c r="B94" s="14">
        <v>0.3669703177437289</v>
      </c>
      <c r="C94" s="14">
        <v>0.15366789371663975</v>
      </c>
    </row>
    <row r="95" spans="1:3" ht="12.75">
      <c r="A95">
        <v>2000</v>
      </c>
      <c r="B95" s="14">
        <v>0.34499649182331626</v>
      </c>
      <c r="C95" s="14">
        <v>0.14645223850019976</v>
      </c>
    </row>
    <row r="96" spans="1:3" ht="12.75">
      <c r="A96">
        <v>2040</v>
      </c>
      <c r="B96" s="14">
        <v>0.32497823760043765</v>
      </c>
      <c r="C96" s="14">
        <v>0.13991655947487888</v>
      </c>
    </row>
    <row r="97" spans="1:3" ht="12.75">
      <c r="A97">
        <v>2080</v>
      </c>
      <c r="B97" s="14">
        <v>0.30667150657416015</v>
      </c>
      <c r="C97" s="14">
        <v>0.13397807484004093</v>
      </c>
    </row>
    <row r="98" spans="1:3" ht="12.75">
      <c r="A98">
        <v>2120</v>
      </c>
      <c r="B98" s="14">
        <v>0.2898705100522974</v>
      </c>
      <c r="C98" s="14">
        <v>0.12856711210465502</v>
      </c>
    </row>
    <row r="99" spans="1:3" ht="12.75">
      <c r="A99">
        <v>2160</v>
      </c>
      <c r="B99" s="14">
        <v>0.27440050666481713</v>
      </c>
      <c r="C99" s="14">
        <v>0.12362464820240908</v>
      </c>
    </row>
    <row r="100" spans="1:3" ht="12.75">
      <c r="A100">
        <v>2200</v>
      </c>
      <c r="B100" s="14">
        <v>0.26011215824840633</v>
      </c>
      <c r="C100" s="14">
        <v>0.11910038569657475</v>
      </c>
    </row>
    <row r="101" spans="1:3" ht="12.75">
      <c r="A101">
        <v>2240</v>
      </c>
      <c r="B101" s="14">
        <v>0.2468770699903711</v>
      </c>
      <c r="C101" s="14">
        <v>0.11495123392741888</v>
      </c>
    </row>
    <row r="102" spans="1:3" ht="12.75">
      <c r="A102">
        <v>2280</v>
      </c>
      <c r="B102" s="14">
        <v>0.23458423454862787</v>
      </c>
      <c r="C102" s="14">
        <v>0.11114009942643856</v>
      </c>
    </row>
    <row r="103" spans="1:3" ht="12.75">
      <c r="A103">
        <v>2320</v>
      </c>
      <c r="B103" s="14">
        <v>0.22313717314619105</v>
      </c>
      <c r="C103" s="14">
        <v>0.10763491496081844</v>
      </c>
    </row>
    <row r="104" spans="1:3" ht="12.75">
      <c r="A104">
        <v>2360</v>
      </c>
      <c r="B104" s="14">
        <v>0.2124516190415949</v>
      </c>
      <c r="C104" s="14">
        <v>0.10440785448085739</v>
      </c>
    </row>
    <row r="105" spans="1:3" ht="12.75">
      <c r="A105">
        <v>2400</v>
      </c>
      <c r="B105" s="14">
        <v>0.20245362670636027</v>
      </c>
      <c r="C105" s="14">
        <v>0.10143469421078592</v>
      </c>
    </row>
    <row r="106" spans="1:3" ht="12.75">
      <c r="A106">
        <v>2440</v>
      </c>
      <c r="B106" s="14">
        <v>0.1930780178047486</v>
      </c>
      <c r="C106" s="14">
        <v>0.09869428962116192</v>
      </c>
    </row>
    <row r="107" spans="1:3" ht="12.75">
      <c r="A107">
        <v>2480</v>
      </c>
      <c r="B107" s="14">
        <v>0.18426709560750903</v>
      </c>
      <c r="C107" s="14">
        <v>0.09616814505282008</v>
      </c>
    </row>
    <row r="108" spans="1:3" ht="12.75">
      <c r="A108">
        <v>2520</v>
      </c>
      <c r="B108" s="14">
        <v>0.17596957480991465</v>
      </c>
      <c r="C108" s="14">
        <v>0.09384005802203577</v>
      </c>
    </row>
    <row r="109" spans="1:3" ht="12.75">
      <c r="A109">
        <v>2560</v>
      </c>
      <c r="B109" s="14">
        <v>0.16813968528453346</v>
      </c>
      <c r="C109" s="14">
        <v>0.09169582420967953</v>
      </c>
    </row>
    <row r="110" spans="1:3" ht="12.75">
      <c r="A110">
        <v>2600</v>
      </c>
      <c r="B110" s="14">
        <v>0.1607364170847581</v>
      </c>
      <c r="C110" s="14">
        <v>0.08972299216745042</v>
      </c>
    </row>
    <row r="111" spans="1:3" ht="12.75">
      <c r="A111">
        <v>2640</v>
      </c>
      <c r="B111" s="14">
        <v>0.15372288074355725</v>
      </c>
      <c r="C111" s="14">
        <v>0.08791065910793316</v>
      </c>
    </row>
    <row r="112" spans="1:3" ht="12.75">
      <c r="A112">
        <v>2680</v>
      </c>
      <c r="B112" s="14">
        <v>0.14706576210096642</v>
      </c>
      <c r="C112" s="14">
        <v>0.08624930096045287</v>
      </c>
    </row>
    <row r="113" spans="1:3" ht="12.75">
      <c r="A113">
        <v>2720</v>
      </c>
      <c r="B113" s="14">
        <v>0.14073485492048063</v>
      </c>
      <c r="C113" s="14">
        <v>0.08473063130199748</v>
      </c>
    </row>
    <row r="114" spans="1:3" ht="12.75">
      <c r="A114">
        <v>2760</v>
      </c>
      <c r="B114" s="14">
        <v>0.13470265769544784</v>
      </c>
      <c r="C114" s="14">
        <v>0.08334748490855967</v>
      </c>
    </row>
    <row r="115" spans="1:3" ht="12.75">
      <c r="A115">
        <v>2800</v>
      </c>
      <c r="B115" s="14">
        <v>0.12894402350628353</v>
      </c>
      <c r="C115" s="14">
        <v>0.08209372258976182</v>
      </c>
    </row>
    <row r="116" spans="1:3" ht="12.75">
      <c r="A116">
        <v>2840</v>
      </c>
      <c r="B116" s="14">
        <v>0.12343585371978284</v>
      </c>
      <c r="C116" s="14">
        <v>0.08096415472405678</v>
      </c>
    </row>
    <row r="117" spans="1:3" ht="12.75">
      <c r="A117">
        <v>2880</v>
      </c>
      <c r="B117" s="14">
        <v>0.11815682783624998</v>
      </c>
      <c r="C117" s="14">
        <v>0.07995448154644098</v>
      </c>
    </row>
    <row r="118" spans="1:3" ht="12.75">
      <c r="A118">
        <v>2920</v>
      </c>
      <c r="B118" s="14">
        <v>0.1130871629729578</v>
      </c>
      <c r="C118" s="14">
        <v>0.07906124879026016</v>
      </c>
    </row>
    <row r="119" spans="1:3" ht="12.75">
      <c r="A119">
        <v>2960</v>
      </c>
      <c r="B119" s="14">
        <v>0.10820839738599326</v>
      </c>
      <c r="C119" s="14">
        <v>0.07828181777842656</v>
      </c>
    </row>
    <row r="120" spans="1:3" ht="12.75">
      <c r="A120">
        <v>3000</v>
      </c>
      <c r="B120" s="14">
        <v>0.1035031931221436</v>
      </c>
      <c r="C120" s="14">
        <v>0.07761434952287573</v>
      </c>
    </row>
    <row r="121" spans="1:3" ht="12.75">
      <c r="A121">
        <v>3040</v>
      </c>
      <c r="B121" s="14">
        <v>0.09895515338964482</v>
      </c>
      <c r="C121" s="14">
        <v>0.07705780284859724</v>
      </c>
    </row>
    <row r="122" spans="1:3" ht="12.75">
      <c r="A122">
        <v>3080</v>
      </c>
      <c r="B122" s="14">
        <v>0.09454865056115754</v>
      </c>
      <c r="C122" s="14">
        <v>0.07661194703475722</v>
      </c>
    </row>
    <row r="123" spans="1:3" ht="12.75">
      <c r="A123">
        <v>3120</v>
      </c>
      <c r="B123" s="14">
        <v>0.09026866088342732</v>
      </c>
      <c r="C123" s="14">
        <v>0.07627738998741637</v>
      </c>
    </row>
    <row r="124" spans="1:3" ht="12.75">
      <c r="A124">
        <v>3160</v>
      </c>
      <c r="B124" s="14">
        <v>0.08610060196435879</v>
      </c>
      <c r="C124" s="14">
        <v>0.07605562355808775</v>
      </c>
    </row>
    <row r="125" spans="1:3" ht="12.75">
      <c r="A125">
        <v>3200</v>
      </c>
      <c r="B125" s="14">
        <v>0.08203016892684634</v>
      </c>
      <c r="C125" s="14">
        <v>0.07594908833965726</v>
      </c>
    </row>
    <row r="126" spans="1:3" ht="12.75">
      <c r="A126">
        <v>3240</v>
      </c>
      <c r="B126" s="14">
        <v>0.07804316473321458</v>
      </c>
      <c r="C126" s="14">
        <v>0.07596126115768671</v>
      </c>
    </row>
    <row r="127" spans="1:3" ht="12.75">
      <c r="A127">
        <v>3280</v>
      </c>
      <c r="B127" s="14">
        <v>0.07412531955070413</v>
      </c>
      <c r="C127" s="14">
        <v>0.07609676960015001</v>
      </c>
    </row>
    <row r="128" spans="1:3" ht="12.75">
      <c r="A128">
        <v>3320</v>
      </c>
      <c r="B128" s="14">
        <v>0.07026209307987191</v>
      </c>
      <c r="C128" s="14">
        <v>0.07636153938742192</v>
      </c>
    </row>
    <row r="129" spans="1:3" ht="12.75">
      <c r="A129">
        <v>3360</v>
      </c>
      <c r="B129" s="14">
        <v>0.06643845240404851</v>
      </c>
      <c r="C129" s="14">
        <v>0.07676298231018856</v>
      </c>
    </row>
    <row r="130" spans="1:3" ht="12.75">
      <c r="A130">
        <v>3400</v>
      </c>
      <c r="B130" s="14">
        <v>0.06263861599181032</v>
      </c>
      <c r="C130" s="14">
        <v>0.07731023504574626</v>
      </c>
    </row>
    <row r="131" spans="1:3" ht="12.75">
      <c r="A131">
        <v>3440</v>
      </c>
      <c r="B131" s="14">
        <v>0.05884575177873439</v>
      </c>
      <c r="C131" s="14">
        <v>0.07801446267743482</v>
      </c>
    </row>
    <row r="132" spans="1:3" ht="12.75">
      <c r="A132">
        <v>3480</v>
      </c>
      <c r="B132" s="14">
        <v>0.05504161344752591</v>
      </c>
      <c r="C132" s="14">
        <v>0.0788892455906572</v>
      </c>
    </row>
    <row r="133" spans="1:3" ht="12.75">
      <c r="A133">
        <v>3520</v>
      </c>
      <c r="B133" s="14">
        <v>0.051206093634264586</v>
      </c>
      <c r="C133" s="14">
        <v>0.07995107520254933</v>
      </c>
    </row>
    <row r="134" spans="1:3" ht="12.75">
      <c r="A134">
        <v>3560</v>
      </c>
      <c r="B134" s="14">
        <v>0.047316665079752435</v>
      </c>
      <c r="C134" s="14">
        <v>0.08121999361007999</v>
      </c>
    </row>
    <row r="135" spans="1:3" ht="12.75">
      <c r="A135">
        <v>3600</v>
      </c>
      <c r="B135" s="14">
        <v>0.04334766958758495</v>
      </c>
      <c r="C135" s="14">
        <v>0.0827204261132523</v>
      </c>
    </row>
    <row r="136" spans="1:3" ht="12.75">
      <c r="A136">
        <v>3640</v>
      </c>
      <c r="B136" s="14">
        <v>0.039269398269054206</v>
      </c>
      <c r="C136" s="14">
        <v>0.08448227588160612</v>
      </c>
    </row>
    <row r="137" spans="1:3" ht="12.75">
      <c r="A137">
        <v>3680</v>
      </c>
      <c r="B137" s="14">
        <v>0.0350468821083058</v>
      </c>
      <c r="C137" s="14">
        <v>0.08654238029442606</v>
      </c>
    </row>
    <row r="138" spans="1:3" ht="12.75">
      <c r="A138">
        <v>3720</v>
      </c>
      <c r="B138" s="14">
        <v>0.03063827472619283</v>
      </c>
      <c r="C138" s="14">
        <v>0.08894647443448798</v>
      </c>
    </row>
    <row r="139" spans="1:3" ht="12.75">
      <c r="A139">
        <v>3760</v>
      </c>
      <c r="B139" s="14">
        <v>0.025992651590432545</v>
      </c>
      <c r="C139" s="14">
        <v>0.09175187844721054</v>
      </c>
    </row>
    <row r="140" spans="1:3" ht="12.75">
      <c r="A140">
        <v>3800</v>
      </c>
      <c r="B140" s="14">
        <v>0.021046958478782143</v>
      </c>
      <c r="C140" s="14">
        <v>0.0950312384624145</v>
      </c>
    </row>
    <row r="141" spans="1:3" ht="12.75">
      <c r="A141">
        <v>3840</v>
      </c>
      <c r="B141" s="14">
        <v>0.015721693195735225</v>
      </c>
      <c r="C141" s="14">
        <v>0.09887783460945439</v>
      </c>
    </row>
    <row r="142" spans="1:3" ht="12.75">
      <c r="A142">
        <v>3880</v>
      </c>
      <c r="B142" s="14">
        <v>0.00991465540890632</v>
      </c>
      <c r="C142" s="14">
        <v>0.10341327740396583</v>
      </c>
    </row>
    <row r="143" spans="1:3" ht="12.75">
      <c r="A143">
        <v>3920</v>
      </c>
      <c r="B143" s="14">
        <v>0.003491668783094908</v>
      </c>
      <c r="C143" s="14">
        <v>0.10879894577131166</v>
      </c>
    </row>
    <row r="144" spans="1:3" ht="12.75">
      <c r="A144">
        <v>3960</v>
      </c>
      <c r="B144" s="14">
        <v>0.003727592590006179</v>
      </c>
      <c r="C144" s="14">
        <v>0.11525347374369282</v>
      </c>
    </row>
    <row r="145" spans="1:3" ht="12.75">
      <c r="A145">
        <v>4000</v>
      </c>
      <c r="B145" s="14">
        <v>0.011991985039612546</v>
      </c>
      <c r="C145" s="14">
        <v>0.12308037589550799</v>
      </c>
    </row>
    <row r="146" spans="1:3" ht="12.75">
      <c r="A146">
        <v>4040</v>
      </c>
      <c r="B146" s="14">
        <v>0.021655627938144472</v>
      </c>
      <c r="C146" s="14">
        <v>0.13271340064508955</v>
      </c>
    </row>
    <row r="147" spans="1:3" ht="12.75">
      <c r="A147">
        <v>4080</v>
      </c>
      <c r="B147" s="14">
        <v>0.03324101850184405</v>
      </c>
      <c r="C147" s="14">
        <v>0.14479447045931282</v>
      </c>
    </row>
    <row r="148" spans="1:3" ht="12.75">
      <c r="A148">
        <v>4120</v>
      </c>
      <c r="B148" s="14">
        <v>0.047553651033968955</v>
      </c>
      <c r="C148" s="14">
        <v>0.1603152382317395</v>
      </c>
    </row>
    <row r="149" spans="1:3" ht="12.75">
      <c r="A149">
        <v>4160</v>
      </c>
      <c r="B149" s="14">
        <v>0.06590490628738027</v>
      </c>
      <c r="C149" s="14">
        <v>0.18089237301469419</v>
      </c>
    </row>
    <row r="150" spans="1:3" ht="12.75">
      <c r="A150">
        <v>4200</v>
      </c>
      <c r="B150" s="14">
        <v>0.09058483883362403</v>
      </c>
      <c r="C150" s="14">
        <v>0.2093515046107909</v>
      </c>
    </row>
    <row r="151" spans="1:3" ht="12.75">
      <c r="A151">
        <v>4240</v>
      </c>
      <c r="B151" s="14">
        <v>0.12598687629401048</v>
      </c>
      <c r="C151" s="14">
        <v>0.2511163684468676</v>
      </c>
    </row>
    <row r="152" spans="1:3" ht="12.75">
      <c r="A152">
        <v>4280</v>
      </c>
      <c r="B152" s="14">
        <v>0.18174609922600324</v>
      </c>
      <c r="C152" s="14">
        <v>0.31808499587386574</v>
      </c>
    </row>
    <row r="153" spans="1:3" ht="12.75">
      <c r="A153">
        <v>4320</v>
      </c>
      <c r="B153" s="14">
        <v>0.28388563708107656</v>
      </c>
      <c r="C153" s="14">
        <v>0.44239701225634526</v>
      </c>
    </row>
    <row r="154" spans="1:3" ht="12.75">
      <c r="A154">
        <v>4360</v>
      </c>
      <c r="B154" s="14">
        <v>0.5354541998462814</v>
      </c>
      <c r="C154" s="14">
        <v>0.751329185608461</v>
      </c>
    </row>
    <row r="155" spans="1:3" ht="12.75">
      <c r="A155">
        <v>4400</v>
      </c>
      <c r="B155" s="14">
        <v>2.2127596750334155</v>
      </c>
      <c r="C155" s="14">
        <v>2.821292256407829</v>
      </c>
    </row>
    <row r="156" spans="1:3" ht="12.75">
      <c r="A156">
        <v>4406.0528</v>
      </c>
      <c r="B156" s="14">
        <v>3.9267069209218257</v>
      </c>
      <c r="C156" s="14">
        <v>4.937990797486281</v>
      </c>
    </row>
    <row r="157" spans="1:3" ht="12.75">
      <c r="A157">
        <v>4406.4528</v>
      </c>
      <c r="B157" s="14">
        <v>4.136133610250832</v>
      </c>
      <c r="C157" s="14">
        <v>5.196644073728708</v>
      </c>
    </row>
    <row r="158" spans="1:3" ht="12.75">
      <c r="A158">
        <v>4406.852800000001</v>
      </c>
      <c r="B158" s="14">
        <v>4.368828803443572</v>
      </c>
      <c r="C158" s="14">
        <v>5.484037106047305</v>
      </c>
    </row>
    <row r="159" spans="1:3" ht="12.75">
      <c r="A159">
        <v>4407.2528</v>
      </c>
      <c r="B159" s="14">
        <v>4.628898718182869</v>
      </c>
      <c r="C159" s="14">
        <v>5.805241628943525</v>
      </c>
    </row>
    <row r="160" spans="1:3" ht="12.75">
      <c r="A160">
        <v>4407.652800000001</v>
      </c>
      <c r="B160" s="14">
        <v>4.92147612938041</v>
      </c>
      <c r="C160" s="14">
        <v>6.166597314013134</v>
      </c>
    </row>
    <row r="161" spans="1:3" ht="12.75">
      <c r="A161">
        <v>4408.0528</v>
      </c>
      <c r="B161" s="14">
        <v>5.253062555907992</v>
      </c>
      <c r="C161" s="14">
        <v>6.576134416865014</v>
      </c>
    </row>
    <row r="162" spans="1:3" ht="12.75">
      <c r="A162">
        <v>4408.4528</v>
      </c>
      <c r="B162" s="14">
        <v>5.632017099259813</v>
      </c>
      <c r="C162" s="14">
        <v>7.044177559020127</v>
      </c>
    </row>
    <row r="163" spans="1:3" ht="12.75">
      <c r="A163">
        <v>4408.852800000001</v>
      </c>
      <c r="B163" s="14">
        <v>6.069270900806919</v>
      </c>
      <c r="C163" s="14">
        <v>7.584228179303196</v>
      </c>
    </row>
    <row r="164" spans="1:3" ht="12.75">
      <c r="A164">
        <v>4409.2528</v>
      </c>
      <c r="B164" s="14">
        <v>6.579398828978391</v>
      </c>
      <c r="C164" s="14">
        <v>8.214288212535228</v>
      </c>
    </row>
    <row r="165" spans="1:3" ht="12.75">
      <c r="A165">
        <v>4409.652800000001</v>
      </c>
      <c r="B165" s="14">
        <v>7.1822757254235485</v>
      </c>
      <c r="C165" s="14">
        <v>8.958905777671859</v>
      </c>
    </row>
    <row r="166" spans="1:3" ht="12.75">
      <c r="A166">
        <v>4410.0528</v>
      </c>
      <c r="B166" s="14">
        <v>7.905726403189994</v>
      </c>
      <c r="C166" s="14">
        <v>9.852448284158609</v>
      </c>
    </row>
    <row r="167" spans="1:3" ht="12.75">
      <c r="A167">
        <v>4410.4528</v>
      </c>
      <c r="B167" s="14">
        <v>8.7899423189701</v>
      </c>
      <c r="C167" s="14">
        <v>10.944557619832072</v>
      </c>
    </row>
    <row r="168" spans="1:3" ht="12.75">
      <c r="A168">
        <v>4410.852800000001</v>
      </c>
      <c r="B168" s="14">
        <v>9.895210767592632</v>
      </c>
      <c r="C168" s="14">
        <v>12.309696752053926</v>
      </c>
    </row>
    <row r="169" spans="1:3" ht="12.75">
      <c r="A169">
        <v>4411.2528</v>
      </c>
      <c r="B169" s="14">
        <v>11.316269141744268</v>
      </c>
      <c r="C169" s="14">
        <v>14.064879180926726</v>
      </c>
    </row>
    <row r="170" spans="1:3" ht="12.75">
      <c r="A170">
        <v>4411.652800000001</v>
      </c>
      <c r="B170" s="14">
        <v>13.211013556006057</v>
      </c>
      <c r="C170" s="14">
        <v>16.40512797491251</v>
      </c>
    </row>
    <row r="171" spans="1:3" ht="12.75">
      <c r="A171">
        <v>4412.0528</v>
      </c>
      <c r="B171" s="14">
        <v>15.863658120835918</v>
      </c>
      <c r="C171" s="14">
        <v>19.681486021095857</v>
      </c>
    </row>
    <row r="172" spans="1:3" ht="12.75">
      <c r="A172">
        <v>4412.4528</v>
      </c>
      <c r="B172" s="14">
        <v>19.842634162808192</v>
      </c>
      <c r="C172" s="14">
        <v>24.596042929556447</v>
      </c>
    </row>
    <row r="173" spans="1:3" ht="12.75">
      <c r="A173">
        <v>4412.852800000001</v>
      </c>
      <c r="B173" s="14">
        <v>26.474292486369944</v>
      </c>
      <c r="C173" s="14">
        <v>32.787021429390954</v>
      </c>
    </row>
    <row r="174" spans="1:3" ht="12.75">
      <c r="A174">
        <v>4413.2528</v>
      </c>
      <c r="B174" s="14">
        <v>39.73774347843109</v>
      </c>
      <c r="C174" s="14">
        <v>49.16916131309591</v>
      </c>
    </row>
    <row r="175" spans="1:3" ht="12.75">
      <c r="A175">
        <v>4413.652800000001</v>
      </c>
      <c r="B175" s="14">
        <v>79.52923478252927</v>
      </c>
      <c r="C175" s="14">
        <v>98.31702083790766</v>
      </c>
    </row>
    <row r="176" spans="1:3" ht="12.75">
      <c r="A176">
        <v>4414.0528</v>
      </c>
      <c r="B176" s="14">
        <v>1820660.9669114444</v>
      </c>
      <c r="C176" s="14">
        <v>2248762.583578592</v>
      </c>
    </row>
    <row r="177" spans="1:3" ht="12.75">
      <c r="A177">
        <v>4414.4528</v>
      </c>
      <c r="B177" s="14">
        <v>79.62623216023144</v>
      </c>
      <c r="C177" s="14">
        <v>98.26155206668588</v>
      </c>
    </row>
    <row r="178" spans="1:3" ht="12.75">
      <c r="A178">
        <v>4414.852800000001</v>
      </c>
      <c r="B178" s="14">
        <v>39.83995816115075</v>
      </c>
      <c r="C178" s="14">
        <v>49.12013660457593</v>
      </c>
    </row>
    <row r="179" spans="1:3" ht="12.75">
      <c r="A179">
        <v>4415.2528</v>
      </c>
      <c r="B179" s="14">
        <v>26.57747335072642</v>
      </c>
      <c r="C179" s="14">
        <v>32.739190060913046</v>
      </c>
    </row>
    <row r="180" spans="1:3" ht="12.75">
      <c r="A180">
        <v>4415.652800000001</v>
      </c>
      <c r="B180" s="14">
        <v>19.94615320732251</v>
      </c>
      <c r="C180" s="14">
        <v>24.548629224300733</v>
      </c>
    </row>
    <row r="181" spans="1:3" ht="12.75">
      <c r="A181">
        <v>4416.0528</v>
      </c>
      <c r="B181" s="14">
        <v>15.967333712653831</v>
      </c>
      <c r="C181" s="14">
        <v>19.63426562789789</v>
      </c>
    </row>
    <row r="182" spans="1:3" ht="12.75">
      <c r="A182">
        <v>4416.4528</v>
      </c>
      <c r="B182" s="14">
        <v>13.314774205173379</v>
      </c>
      <c r="C182" s="14">
        <v>16.358012583994274</v>
      </c>
    </row>
    <row r="183" spans="1:3" ht="12.75">
      <c r="A183">
        <v>4416.852800000001</v>
      </c>
      <c r="B183" s="14">
        <v>11.420081097928396</v>
      </c>
      <c r="C183" s="14">
        <v>14.017827096049874</v>
      </c>
    </row>
    <row r="184" spans="1:3" ht="12.75">
      <c r="A184">
        <v>4417.2528</v>
      </c>
      <c r="B184" s="14">
        <v>9.999056044741081</v>
      </c>
      <c r="C184" s="14">
        <v>12.262685747999317</v>
      </c>
    </row>
    <row r="185" spans="1:3" ht="12.75">
      <c r="A185">
        <v>4417.652800000001</v>
      </c>
      <c r="B185" s="14">
        <v>8.893810462082676</v>
      </c>
      <c r="C185" s="14">
        <v>10.89757477324924</v>
      </c>
    </row>
    <row r="186" spans="1:3" ht="12.75">
      <c r="A186">
        <v>4418.0528</v>
      </c>
      <c r="B186" s="14">
        <v>8.009610923802846</v>
      </c>
      <c r="C186" s="14">
        <v>9.805485570906228</v>
      </c>
    </row>
    <row r="187" spans="1:3" ht="12.75">
      <c r="A187">
        <v>4418.4528</v>
      </c>
      <c r="B187" s="14">
        <v>7.286172385469522</v>
      </c>
      <c r="C187" s="14">
        <v>8.91195795315303</v>
      </c>
    </row>
    <row r="188" spans="1:3" ht="12.75">
      <c r="A188">
        <v>4418.852800000001</v>
      </c>
      <c r="B188" s="14">
        <v>6.683304744265513</v>
      </c>
      <c r="C188" s="14">
        <v>8.167351704372088</v>
      </c>
    </row>
    <row r="189" spans="1:3" ht="12.75">
      <c r="A189">
        <v>4419.2528</v>
      </c>
      <c r="B189" s="14">
        <v>6.1731840412833</v>
      </c>
      <c r="C189" s="14">
        <v>7.53730047009645</v>
      </c>
    </row>
    <row r="190" spans="1:3" ht="12.75">
      <c r="A190">
        <v>4419.652800000001</v>
      </c>
      <c r="B190" s="14">
        <v>5.735935995335947</v>
      </c>
      <c r="C190" s="14">
        <v>6.997256823617339</v>
      </c>
    </row>
    <row r="191" spans="1:3" ht="12.75">
      <c r="A191">
        <v>4420.0528</v>
      </c>
      <c r="B191" s="14">
        <v>5.356986118114332</v>
      </c>
      <c r="C191" s="14">
        <v>6.529219299613309</v>
      </c>
    </row>
    <row r="192" spans="1:3" ht="12.75">
      <c r="A192">
        <v>4420.4528</v>
      </c>
      <c r="B192" s="14">
        <v>5.0254035334298015</v>
      </c>
      <c r="C192" s="14">
        <v>6.119686786795749</v>
      </c>
    </row>
    <row r="193" spans="1:3" ht="12.75">
      <c r="A193">
        <v>4420.852800000001</v>
      </c>
      <c r="B193" s="14">
        <v>4.732829329348858</v>
      </c>
      <c r="C193" s="14">
        <v>5.75833489777678</v>
      </c>
    </row>
    <row r="194" spans="1:3" ht="12.75">
      <c r="A194">
        <v>4421.2528</v>
      </c>
      <c r="B194" s="14">
        <v>4.472762125414551</v>
      </c>
      <c r="C194" s="14">
        <v>5.437133547908554</v>
      </c>
    </row>
    <row r="195" spans="1:3" ht="12.75">
      <c r="A195">
        <v>4421.652800000001</v>
      </c>
      <c r="B195" s="14">
        <v>4.240069249693252</v>
      </c>
      <c r="C195" s="14">
        <v>5.149743192787102</v>
      </c>
    </row>
    <row r="196" spans="1:3" ht="12.75">
      <c r="A196">
        <v>4440</v>
      </c>
      <c r="B196" s="14">
        <v>1.2780610850049825</v>
      </c>
      <c r="C196" s="14">
        <v>1.4920291654327682</v>
      </c>
    </row>
    <row r="197" spans="1:3" ht="12.75">
      <c r="A197">
        <v>4480</v>
      </c>
      <c r="B197" s="14">
        <v>0.5329511868681529</v>
      </c>
      <c r="C197" s="14">
        <v>0.573354229538337</v>
      </c>
    </row>
    <row r="198" spans="1:3" ht="12.75">
      <c r="A198">
        <v>4520</v>
      </c>
      <c r="B198" s="14">
        <v>0.349726546976455</v>
      </c>
      <c r="C198" s="14">
        <v>0.34863674509348774</v>
      </c>
    </row>
    <row r="199" spans="1:3" ht="12.75">
      <c r="A199">
        <v>4560</v>
      </c>
      <c r="B199" s="14">
        <v>0.266419828797936</v>
      </c>
      <c r="C199" s="14">
        <v>0.24728634193205293</v>
      </c>
    </row>
    <row r="200" spans="1:3" ht="12.75">
      <c r="A200">
        <v>4600</v>
      </c>
      <c r="B200" s="14">
        <v>0.21856682747418546</v>
      </c>
      <c r="C200" s="14">
        <v>0.18968272130761446</v>
      </c>
    </row>
    <row r="201" spans="1:3" ht="12.75">
      <c r="A201">
        <v>4640</v>
      </c>
      <c r="B201" s="14">
        <v>0.18735165671605908</v>
      </c>
      <c r="C201" s="14">
        <v>0.1525873528138203</v>
      </c>
    </row>
    <row r="202" spans="1:3" ht="12.75">
      <c r="A202">
        <v>4680</v>
      </c>
      <c r="B202" s="14">
        <v>0.16527792911072284</v>
      </c>
      <c r="C202" s="14">
        <v>0.12674274134926922</v>
      </c>
    </row>
    <row r="203" spans="1:3" ht="12.75">
      <c r="A203">
        <v>4720</v>
      </c>
      <c r="B203" s="14">
        <v>0.148769143800249</v>
      </c>
      <c r="C203" s="14">
        <v>0.10773290900209499</v>
      </c>
    </row>
    <row r="204" spans="1:3" ht="12.75">
      <c r="A204">
        <v>4760</v>
      </c>
      <c r="B204" s="14">
        <v>0.13590253457596507</v>
      </c>
      <c r="C204" s="14">
        <v>0.0931843949255804</v>
      </c>
    </row>
    <row r="205" spans="1:3" ht="12.75">
      <c r="A205">
        <v>4800</v>
      </c>
      <c r="B205" s="14">
        <v>0.1255521155771645</v>
      </c>
      <c r="C205" s="14">
        <v>0.08170780467752976</v>
      </c>
    </row>
    <row r="206" spans="1:3" ht="12.75">
      <c r="A206">
        <v>4840</v>
      </c>
      <c r="B206" s="14">
        <v>0.11701457675121675</v>
      </c>
      <c r="C206" s="14">
        <v>0.07243574410207937</v>
      </c>
    </row>
    <row r="207" spans="1:3" ht="12.75">
      <c r="A207">
        <v>4880</v>
      </c>
      <c r="B207" s="14">
        <v>0.10982787197417777</v>
      </c>
      <c r="C207" s="14">
        <v>0.06479875448846124</v>
      </c>
    </row>
    <row r="208" spans="1:3" ht="12.75">
      <c r="A208">
        <v>4920</v>
      </c>
      <c r="B208" s="14">
        <v>0.10367586042955508</v>
      </c>
      <c r="C208" s="14">
        <v>0.0584075349314877</v>
      </c>
    </row>
    <row r="209" spans="1:3" ht="12.75">
      <c r="A209">
        <v>4960</v>
      </c>
      <c r="B209" s="14">
        <v>0.09833486716322652</v>
      </c>
      <c r="C209" s="14">
        <v>0.0529869403460937</v>
      </c>
    </row>
    <row r="210" spans="1:3" ht="12.75">
      <c r="A210">
        <v>5000</v>
      </c>
      <c r="B210" s="14">
        <v>0.09364213142140886</v>
      </c>
      <c r="C210" s="14">
        <v>0.04833701366938724</v>
      </c>
    </row>
    <row r="211" spans="1:3" ht="12.75">
      <c r="A211">
        <v>5040</v>
      </c>
      <c r="B211" s="14">
        <v>0.08947635192780334</v>
      </c>
      <c r="C211" s="14">
        <v>0.04430895924654019</v>
      </c>
    </row>
    <row r="212" spans="1:3" ht="12.75">
      <c r="A212">
        <v>5080</v>
      </c>
      <c r="B212" s="14">
        <v>0.08574524293487118</v>
      </c>
      <c r="C212" s="14">
        <v>0.040789775310762534</v>
      </c>
    </row>
    <row r="213" spans="1:3" ht="12.75">
      <c r="A213">
        <v>5120</v>
      </c>
      <c r="B213" s="14">
        <v>0.08237732039756715</v>
      </c>
      <c r="C213" s="14">
        <v>0.0376921110876183</v>
      </c>
    </row>
    <row r="214" spans="1:3" ht="12.75">
      <c r="A214">
        <v>5160</v>
      </c>
      <c r="B214" s="14">
        <v>0.07931633047257687</v>
      </c>
      <c r="C214" s="14">
        <v>0.034947387390033995</v>
      </c>
    </row>
    <row r="215" spans="1:3" ht="12.75">
      <c r="A215">
        <v>5200</v>
      </c>
      <c r="B215" s="14">
        <v>0.07651737901866888</v>
      </c>
      <c r="C215" s="14">
        <v>0.03250101805062894</v>
      </c>
    </row>
    <row r="216" spans="1:3" ht="12.75">
      <c r="A216">
        <v>5240</v>
      </c>
      <c r="B216" s="14">
        <v>0.0739441854729174</v>
      </c>
      <c r="C216" s="14">
        <v>0.03030901999003981</v>
      </c>
    </row>
    <row r="217" spans="1:3" ht="12.75">
      <c r="A217">
        <v>5280</v>
      </c>
      <c r="B217" s="14">
        <v>0.07156709756057657</v>
      </c>
      <c r="C217" s="14">
        <v>0.028335562905596856</v>
      </c>
    </row>
    <row r="218" spans="1:3" ht="12.75">
      <c r="A218">
        <v>5320</v>
      </c>
      <c r="B218" s="14">
        <v>0.06936163170586386</v>
      </c>
      <c r="C218" s="14">
        <v>0.02655116816716209</v>
      </c>
    </row>
    <row r="219" spans="1:3" ht="12.75">
      <c r="A219">
        <v>5360</v>
      </c>
      <c r="B219" s="14">
        <v>0.06730738355159224</v>
      </c>
      <c r="C219" s="14">
        <v>0.024931364749871246</v>
      </c>
    </row>
    <row r="220" spans="1:3" ht="12.75">
      <c r="A220">
        <v>5400</v>
      </c>
      <c r="B220" s="14">
        <v>0.06538720349359682</v>
      </c>
      <c r="C220" s="14">
        <v>0.02345567240486689</v>
      </c>
    </row>
    <row r="221" spans="1:3" ht="12.75">
      <c r="A221">
        <v>5440</v>
      </c>
      <c r="B221" s="14">
        <v>0.06358656491448827</v>
      </c>
      <c r="C221" s="14">
        <v>0.022106822754617717</v>
      </c>
    </row>
    <row r="222" spans="1:3" ht="12.75">
      <c r="A222">
        <v>5480</v>
      </c>
      <c r="B222" s="14">
        <v>0.061893074509688464</v>
      </c>
      <c r="C222" s="14">
        <v>0.02087015581181795</v>
      </c>
    </row>
    <row r="223" spans="1:3" ht="12.75">
      <c r="A223">
        <v>5520</v>
      </c>
      <c r="B223" s="14">
        <v>0.06029608874082649</v>
      </c>
      <c r="C223" s="14">
        <v>0.01973314750545723</v>
      </c>
    </row>
    <row r="224" spans="1:3" ht="12.75">
      <c r="A224">
        <v>5560</v>
      </c>
      <c r="B224" s="14">
        <v>0.05878641049392355</v>
      </c>
      <c r="C224" s="14">
        <v>0.018685036200940613</v>
      </c>
    </row>
    <row r="225" spans="1:3" ht="12.75">
      <c r="A225">
        <v>5600</v>
      </c>
      <c r="B225" s="14">
        <v>0.0573560470137943</v>
      </c>
      <c r="C225" s="14">
        <v>0.017716524839330956</v>
      </c>
    </row>
    <row r="226" spans="1:3" ht="12.75">
      <c r="A226">
        <v>5480</v>
      </c>
      <c r="B226" s="14">
        <v>0.0317753331742461</v>
      </c>
      <c r="C226" s="14">
        <v>0.06799790120331457</v>
      </c>
    </row>
    <row r="227" spans="1:3" ht="12.75">
      <c r="A227">
        <v>5520</v>
      </c>
      <c r="B227" s="14">
        <v>0.03011370885039001</v>
      </c>
      <c r="C227" s="14">
        <v>0.0655792895180036</v>
      </c>
    </row>
    <row r="228" spans="1:3" ht="12.75">
      <c r="A228">
        <v>5560</v>
      </c>
      <c r="B228" s="14">
        <v>0.028574159802380966</v>
      </c>
      <c r="C228" s="14">
        <v>0.06331467444145189</v>
      </c>
    </row>
    <row r="229" spans="1:3" ht="12.75">
      <c r="A229">
        <v>5600</v>
      </c>
      <c r="B229" s="14">
        <v>0.027145482789480303</v>
      </c>
      <c r="C229" s="14">
        <v>0.06118874939860699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F7"/>
  <sheetViews>
    <sheetView workbookViewId="0" topLeftCell="A1">
      <selection activeCell="E26" sqref="E26"/>
    </sheetView>
  </sheetViews>
  <sheetFormatPr defaultColWidth="11.421875" defaultRowHeight="12.75"/>
  <cols>
    <col min="1" max="1" width="15.00390625" style="0" customWidth="1"/>
    <col min="5" max="5" width="13.28125" style="0" customWidth="1"/>
  </cols>
  <sheetData>
    <row r="1" spans="1:6" ht="12.75">
      <c r="A1" s="4" t="s">
        <v>4</v>
      </c>
      <c r="C1" s="4" t="s">
        <v>5</v>
      </c>
      <c r="E1" s="5"/>
      <c r="F1" s="5"/>
    </row>
    <row r="2" spans="1:6" ht="12.75">
      <c r="A2" s="4">
        <v>-8.002091158264101E-06</v>
      </c>
      <c r="C2" s="4">
        <v>-0.28480464635557756</v>
      </c>
      <c r="E2" s="5"/>
      <c r="F2" s="5"/>
    </row>
    <row r="3" spans="1:6" ht="12.75">
      <c r="A3" s="4">
        <v>-9.093432769861067E-06</v>
      </c>
      <c r="C3" s="4">
        <v>-0.32364688841414296</v>
      </c>
      <c r="E3" s="5"/>
      <c r="F3" s="5"/>
    </row>
    <row r="4" spans="1:6" ht="12.75">
      <c r="A4" s="4">
        <v>2.8096771807133788E-05</v>
      </c>
      <c r="C4" s="4">
        <v>1</v>
      </c>
      <c r="E4" s="5"/>
      <c r="F4" s="5"/>
    </row>
    <row r="5" spans="1:3" ht="12.75">
      <c r="A5" s="4">
        <v>0</v>
      </c>
      <c r="C5" s="4">
        <v>0</v>
      </c>
    </row>
    <row r="6" spans="1:3" ht="12.75">
      <c r="A6" s="4">
        <v>0</v>
      </c>
      <c r="C6" s="4">
        <v>0</v>
      </c>
    </row>
    <row r="7" spans="1:3" ht="12.75">
      <c r="A7" s="4">
        <v>0</v>
      </c>
      <c r="C7" s="4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</dc:creator>
  <cp:keywords/>
  <dc:description/>
  <cp:lastModifiedBy>Lützig</cp:lastModifiedBy>
  <cp:lastPrinted>2003-02-13T19:57:32Z</cp:lastPrinted>
  <dcterms:created xsi:type="dcterms:W3CDTF">2000-01-21T07:34:26Z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